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30" firstSheet="1" activeTab="1"/>
  </bookViews>
  <sheets>
    <sheet name="Приложение 3" sheetId="1" state="hidden" r:id="rId1"/>
    <sheet name="Приложение 5" sheetId="2" r:id="rId2"/>
    <sheet name="Подпись" sheetId="3" state="hidden" r:id="rId3"/>
  </sheets>
  <definedNames>
    <definedName name="_xlnm.Print_Titles" localSheetId="0">'Приложение 3'!$19:$19</definedName>
    <definedName name="_xlnm.Print_Area" localSheetId="2">'Подпись'!$A$1:$Q$33</definedName>
    <definedName name="_xlnm.Print_Area" localSheetId="0">'Приложение 3'!$A$1:$M$74</definedName>
    <definedName name="_xlnm.Print_Area" localSheetId="1">'Приложение 5'!$A$1:$I$48</definedName>
  </definedNames>
  <calcPr fullCalcOnLoad="1" fullPrecision="0"/>
</workbook>
</file>

<file path=xl/sharedStrings.xml><?xml version="1.0" encoding="utf-8"?>
<sst xmlns="http://schemas.openxmlformats.org/spreadsheetml/2006/main" count="177" uniqueCount="79">
  <si>
    <t>№ п/п</t>
  </si>
  <si>
    <t>всего</t>
  </si>
  <si>
    <t>Всего, в том числе:</t>
  </si>
  <si>
    <t>краевой бюджет</t>
  </si>
  <si>
    <t>Цель, задача, мероприятие</t>
  </si>
  <si>
    <t>внебюджетные источники</t>
  </si>
  <si>
    <t>1.</t>
  </si>
  <si>
    <t>2.</t>
  </si>
  <si>
    <t>Источники финансирования</t>
  </si>
  <si>
    <t>Срок реализации</t>
  </si>
  <si>
    <t>2.1.</t>
  </si>
  <si>
    <t>2.2.</t>
  </si>
  <si>
    <t xml:space="preserve">ОБЪЕМ  </t>
  </si>
  <si>
    <t>Источники и направления расходов</t>
  </si>
  <si>
    <t>Всего:</t>
  </si>
  <si>
    <t>и кредитной политике города Барнаула</t>
  </si>
  <si>
    <t>2019-2025 годы</t>
  </si>
  <si>
    <t>из внебюджетных источников</t>
  </si>
  <si>
    <t xml:space="preserve">Капитальные вложения,  в том числе: </t>
  </si>
  <si>
    <t>Прочие расходы, в том числе:</t>
  </si>
  <si>
    <t>из внебюджетных  источников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</si>
  <si>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</si>
  <si>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6</t>
  </si>
  <si>
    <t>Приложение 3</t>
  </si>
  <si>
    <t>1.1.1. Выкуп жилых помещений у собственников</t>
  </si>
  <si>
    <t>1.2.1. Строительство домов</t>
  </si>
  <si>
    <t>1.2.2. Приобретение жилых помещений у застройщиков в строящихся домах и в домах, введенных в эксплуатацию</t>
  </si>
  <si>
    <t>1.2.3. Приобретение жилых помещений у лиц, не являющихся застройщиками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</si>
  <si>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</si>
  <si>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</si>
  <si>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</si>
  <si>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</si>
  <si>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</si>
  <si>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</si>
  <si>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Комитет</t>
  </si>
  <si>
    <t>мероприятий Программы</t>
  </si>
  <si>
    <t>1.1.2. Предоставление жилых помещений в рамках договора о развитии застроенных территорий</t>
  </si>
  <si>
    <t>1.1.3. Переселение в свободный жилищный фонд</t>
  </si>
  <si>
    <t xml:space="preserve">Мероприятие 1.2. 
Расселение в рамках Программы, связанное с приобретением жилых помещений за счет бюджетных средств, в том числе: </t>
  </si>
  <si>
    <t>Ответственный исполнитель, соисполнители, участники Программы</t>
  </si>
  <si>
    <t>Сумма расходов по годам реализации, тыс. рублей</t>
  </si>
  <si>
    <t>из краевого бюджета</t>
  </si>
  <si>
    <t xml:space="preserve">из краевого бюджета </t>
  </si>
  <si>
    <t>финансовых ресурсов, необходимых для реализации Программы</t>
  </si>
  <si>
    <t>Мероприятие 1.1.
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средств, в том числе:</t>
  </si>
  <si>
    <t xml:space="preserve">к постановлению </t>
  </si>
  <si>
    <t>администрации города</t>
  </si>
  <si>
    <t>2019 год*</t>
  </si>
  <si>
    <t>2020 год*</t>
  </si>
  <si>
    <t>федеральный бюджет**</t>
  </si>
  <si>
    <t>Приложение 5</t>
  </si>
  <si>
    <t>из городского бюджета</t>
  </si>
  <si>
    <t>из федерального бюджета**</t>
  </si>
  <si>
    <t>Всего финансовых затрат*, в том числе:</t>
  </si>
  <si>
    <t>городской          бюджет</t>
  </si>
  <si>
    <t>фонда города Барнаула</t>
  </si>
  <si>
    <t>Всего финансовых затрат без учета переходящих лимитов бюджетных обязательств и финансирования этапа 2022-2023 гг., в том числе:</t>
  </si>
  <si>
    <t>2021 год*</t>
  </si>
  <si>
    <t>2024 год</t>
  </si>
  <si>
    <t>2025 год</t>
  </si>
  <si>
    <t>2022 год*</t>
  </si>
  <si>
    <t>2023 год*</t>
  </si>
  <si>
    <t>2022* год</t>
  </si>
  <si>
    <t>2023*год</t>
  </si>
  <si>
    <t>от__________№__________</t>
  </si>
  <si>
    <t>* С учетом остатка переходящих лимитов бюджетных обязательств, а также скорректирован с учетом экономии, сложившейся по результатам:
электронных процедур, проведенных в соответствии с требованиями Федерального закона от 05.04.2013 №44-ФЗ          «О контрактной системе в сфере закупок товаров, работ, услуг для обеспечения государственных и муниципальных нужд»;
определения размера возмещения за изымаемое жилое помещение в аварийном многоквартирном доме, выплачиваемого гражданину, являющемуся собственником такого помещения, в соответствии с частью 7 статьи 32 Жилищного кодекса Российской Федерации и Федеральным законом от 29.07.1998 №135-ФЗ «Об оценочной деятельности в Российской Федерации».</t>
  </si>
  <si>
    <t>Цель.
Создание безопасных и благоприятных условий проживания граждан путем устойчивого сокращения непригодного для проживания жилищного фонда</t>
  </si>
  <si>
    <t>Задача.
Обеспечение устойчивого сокращения аварийного и непригодного для проживания жилищного фонда, признанного таковым в установленном порядке 
с 01.01.2012 по 01.01.2017</t>
  </si>
  <si>
    <t>О.А. Шернина</t>
  </si>
  <si>
    <t>А.Е. Пахоменко</t>
  </si>
  <si>
    <t>Председатель комитета по финансам, налоговой</t>
  </si>
  <si>
    <t>** Средства государственной корпорации - Фонда содействия реформированию жилищно-коммунального хозяйства или публично-правовой компании «Фонд развития территорий».</t>
  </si>
  <si>
    <r>
      <t>Всего остаток переходящих лимитов бюджетных обязательств (</t>
    </r>
    <r>
      <rPr>
        <sz val="14"/>
        <rFont val="Times New Roman"/>
        <family val="1"/>
      </rPr>
      <t>с учетом возвратов денежных средств</t>
    </r>
    <r>
      <rPr>
        <sz val="14"/>
        <color indexed="8"/>
        <rFont val="Times New Roman"/>
        <family val="2"/>
      </rPr>
      <t>), в том числе:</t>
    </r>
  </si>
  <si>
    <t xml:space="preserve">Заместитель председателя по работе с общественностью </t>
  </si>
  <si>
    <t xml:space="preserve"> комитета жилищно-коммунального хозяйства города Барнаула </t>
  </si>
  <si>
    <t xml:space="preserve">* С учетом остатка переходящих лимитов бюджетных обязательств, а также скорректирован с учетом экономии, сложившейся по результатам: 
</t>
  </si>
  <si>
    <t>определения размера возмещения за изымаемое жилое помещение в аварийном многоквартирном доме, выплачиваемого гражданину, являющемуся собственником такого помещения, в соответствии с частью 7 статьи 32 Жилищного кодекса Российской Федерации и Федеральным законом от 29.07.1998 №135-ФЗ «Об оценочной деятельности в Российской Федерации».</t>
  </si>
  <si>
    <t>электронных процедур, проведенных в соответствии с требованиями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нужд»;</t>
  </si>
  <si>
    <t>от 28.03.2024 №521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</si>
</sst>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#,##0.0"/>
    <numFmt numFmtId="189" formatCode="0.00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2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2"/>
    </font>
    <font>
      <sz val="19"/>
      <color indexed="8"/>
      <name val="Times New Roman"/>
      <family val="2"/>
    </font>
    <font>
      <sz val="18"/>
      <color indexed="8"/>
      <name val="Times New Roman"/>
      <family val="2"/>
    </font>
    <font>
      <sz val="18"/>
      <name val="Times New Roman"/>
      <family val="1"/>
    </font>
    <font>
      <sz val="17.5"/>
      <name val="Times New Roman"/>
      <family val="1"/>
    </font>
    <font>
      <sz val="17.5"/>
      <color indexed="8"/>
      <name val="Times New Roman"/>
      <family val="1"/>
    </font>
    <font>
      <sz val="18.5"/>
      <name val="Times New Roman"/>
      <family val="1"/>
    </font>
    <font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20.5"/>
      <color indexed="8"/>
      <name val="Times New Roman"/>
      <family val="1"/>
    </font>
    <font>
      <sz val="2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8"/>
      <color theme="1"/>
      <name val="Times New Roman"/>
      <family val="2"/>
    </font>
    <font>
      <sz val="20"/>
      <color theme="1"/>
      <name val="Times New Roman"/>
      <family val="2"/>
    </font>
    <font>
      <sz val="19"/>
      <color theme="1"/>
      <name val="Times New Roman"/>
      <family val="2"/>
    </font>
    <font>
      <sz val="2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56" fillId="32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6" fontId="9" fillId="32" borderId="11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186" fontId="9" fillId="33" borderId="11" xfId="0" applyNumberFormat="1" applyFont="1" applyFill="1" applyBorder="1" applyAlignment="1">
      <alignment horizontal="center" vertical="center" wrapText="1"/>
    </xf>
    <xf numFmtId="1" fontId="56" fillId="32" borderId="11" xfId="0" applyNumberFormat="1" applyFont="1" applyFill="1" applyBorder="1" applyAlignment="1">
      <alignment horizontal="center" vertical="top" wrapText="1"/>
    </xf>
    <xf numFmtId="1" fontId="9" fillId="32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12" fontId="1" fillId="0" borderId="12" xfId="0" applyNumberFormat="1" applyFont="1" applyFill="1" applyBorder="1" applyAlignment="1">
      <alignment horizontal="center" vertical="top" wrapText="1"/>
    </xf>
    <xf numFmtId="12" fontId="1" fillId="0" borderId="13" xfId="0" applyNumberFormat="1" applyFont="1" applyFill="1" applyBorder="1" applyAlignment="1">
      <alignment horizontal="center" vertical="top" wrapText="1"/>
    </xf>
    <xf numFmtId="12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2" fontId="8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view="pageBreakPreview" zoomScale="90" zoomScaleNormal="50" zoomScaleSheetLayoutView="90" workbookViewId="0" topLeftCell="A1">
      <selection activeCell="J79" sqref="J79"/>
    </sheetView>
  </sheetViews>
  <sheetFormatPr defaultColWidth="9.00390625" defaultRowHeight="15.75"/>
  <cols>
    <col min="1" max="1" width="5.25390625" style="1" customWidth="1"/>
    <col min="2" max="2" width="27.375" style="1" customWidth="1"/>
    <col min="3" max="3" width="14.00390625" style="1" bestFit="1" customWidth="1"/>
    <col min="4" max="4" width="14.875" style="1" customWidth="1"/>
    <col min="5" max="5" width="10.00390625" style="1" customWidth="1"/>
    <col min="6" max="7" width="10.00390625" style="1" bestFit="1" customWidth="1"/>
    <col min="8" max="8" width="10.875" style="1" bestFit="1" customWidth="1"/>
    <col min="9" max="9" width="10.00390625" style="1" bestFit="1" customWidth="1"/>
    <col min="10" max="11" width="10.00390625" style="1" customWidth="1"/>
    <col min="12" max="12" width="11.00390625" style="1" bestFit="1" customWidth="1"/>
    <col min="13" max="13" width="22.25390625" style="1" customWidth="1"/>
    <col min="14" max="14" width="9.375" style="1" bestFit="1" customWidth="1"/>
    <col min="15" max="15" width="9.875" style="1" bestFit="1" customWidth="1"/>
    <col min="16" max="16384" width="9.00390625" style="1" customWidth="1"/>
  </cols>
  <sheetData>
    <row r="1" spans="1:13" s="31" customFormat="1" ht="21.75" customHeight="1">
      <c r="A1" s="35"/>
      <c r="B1" s="35"/>
      <c r="C1" s="35"/>
      <c r="D1" s="35"/>
      <c r="E1" s="35"/>
      <c r="F1" s="35"/>
      <c r="G1" s="35"/>
      <c r="H1" s="35"/>
      <c r="I1" s="36"/>
      <c r="J1" s="36"/>
      <c r="K1" s="65" t="s">
        <v>23</v>
      </c>
      <c r="L1" s="65"/>
      <c r="M1" s="65"/>
    </row>
    <row r="2" spans="1:13" s="31" customFormat="1" ht="21.75" customHeight="1">
      <c r="A2" s="35"/>
      <c r="B2" s="35"/>
      <c r="C2" s="35"/>
      <c r="D2" s="35"/>
      <c r="E2" s="35"/>
      <c r="F2" s="35"/>
      <c r="G2" s="35"/>
      <c r="H2" s="35"/>
      <c r="I2" s="36"/>
      <c r="J2" s="36"/>
      <c r="K2" s="65" t="s">
        <v>45</v>
      </c>
      <c r="L2" s="65"/>
      <c r="M2" s="65"/>
    </row>
    <row r="3" spans="1:13" s="31" customFormat="1" ht="21.75" customHeight="1">
      <c r="A3" s="35"/>
      <c r="B3" s="35"/>
      <c r="C3" s="35"/>
      <c r="D3" s="35"/>
      <c r="E3" s="35"/>
      <c r="F3" s="35"/>
      <c r="G3" s="35"/>
      <c r="H3" s="35"/>
      <c r="I3" s="36"/>
      <c r="J3" s="36"/>
      <c r="K3" s="65" t="s">
        <v>46</v>
      </c>
      <c r="L3" s="65"/>
      <c r="M3" s="65"/>
    </row>
    <row r="4" spans="1:13" s="31" customFormat="1" ht="21.75" customHeight="1">
      <c r="A4" s="35"/>
      <c r="B4" s="35"/>
      <c r="C4" s="35"/>
      <c r="D4" s="35"/>
      <c r="E4" s="35"/>
      <c r="F4" s="35"/>
      <c r="G4" s="35"/>
      <c r="H4" s="35"/>
      <c r="I4" s="36"/>
      <c r="J4" s="36"/>
      <c r="K4" s="65" t="s">
        <v>64</v>
      </c>
      <c r="L4" s="65"/>
      <c r="M4" s="65"/>
    </row>
    <row r="5" spans="1:13" s="31" customFormat="1" ht="21.75" customHeight="1">
      <c r="A5" s="35"/>
      <c r="B5" s="35"/>
      <c r="C5" s="35"/>
      <c r="D5" s="35"/>
      <c r="E5" s="35"/>
      <c r="F5" s="35"/>
      <c r="G5" s="35"/>
      <c r="H5" s="35"/>
      <c r="I5" s="36"/>
      <c r="J5" s="36"/>
      <c r="K5" s="65"/>
      <c r="L5" s="65"/>
      <c r="M5" s="65"/>
    </row>
    <row r="6" spans="1:13" s="31" customFormat="1" ht="21.75" customHeight="1">
      <c r="A6" s="35"/>
      <c r="B6" s="35"/>
      <c r="C6" s="35"/>
      <c r="D6" s="35"/>
      <c r="E6" s="35"/>
      <c r="F6" s="35"/>
      <c r="G6" s="35"/>
      <c r="H6" s="35"/>
      <c r="I6" s="37"/>
      <c r="J6" s="37"/>
      <c r="K6" s="58" t="s">
        <v>23</v>
      </c>
      <c r="L6" s="58"/>
      <c r="M6" s="58"/>
    </row>
    <row r="7" spans="1:13" s="31" customFormat="1" ht="21.75" customHeight="1">
      <c r="A7" s="35"/>
      <c r="B7" s="35"/>
      <c r="C7" s="35"/>
      <c r="D7" s="35"/>
      <c r="E7" s="35"/>
      <c r="F7" s="35"/>
      <c r="G7" s="35"/>
      <c r="H7" s="35"/>
      <c r="I7" s="37"/>
      <c r="J7" s="37"/>
      <c r="K7" s="58" t="s">
        <v>28</v>
      </c>
      <c r="L7" s="58"/>
      <c r="M7" s="58"/>
    </row>
    <row r="8" spans="1:13" s="31" customFormat="1" ht="21.75" customHeight="1">
      <c r="A8" s="35"/>
      <c r="B8" s="35"/>
      <c r="C8" s="35"/>
      <c r="D8" s="35"/>
      <c r="E8" s="35"/>
      <c r="F8" s="35"/>
      <c r="G8" s="35"/>
      <c r="H8" s="35"/>
      <c r="I8" s="37"/>
      <c r="J8" s="37"/>
      <c r="K8" s="58" t="s">
        <v>29</v>
      </c>
      <c r="L8" s="58"/>
      <c r="M8" s="58"/>
    </row>
    <row r="9" spans="1:13" s="31" customFormat="1" ht="21.75" customHeight="1">
      <c r="A9" s="35"/>
      <c r="B9" s="35"/>
      <c r="C9" s="35"/>
      <c r="D9" s="35"/>
      <c r="E9" s="35"/>
      <c r="F9" s="35"/>
      <c r="G9" s="35"/>
      <c r="H9" s="35"/>
      <c r="I9" s="37"/>
      <c r="J9" s="37"/>
      <c r="K9" s="58" t="s">
        <v>30</v>
      </c>
      <c r="L9" s="58"/>
      <c r="M9" s="58"/>
    </row>
    <row r="10" spans="1:13" s="31" customFormat="1" ht="21.75" customHeight="1">
      <c r="A10" s="35"/>
      <c r="B10" s="35"/>
      <c r="C10" s="35"/>
      <c r="D10" s="35"/>
      <c r="E10" s="35"/>
      <c r="F10" s="35"/>
      <c r="G10" s="35"/>
      <c r="H10" s="35"/>
      <c r="I10" s="37"/>
      <c r="J10" s="37"/>
      <c r="K10" s="58" t="s">
        <v>31</v>
      </c>
      <c r="L10" s="58"/>
      <c r="M10" s="58"/>
    </row>
    <row r="11" spans="1:13" s="31" customFormat="1" ht="21.75" customHeight="1">
      <c r="A11" s="35"/>
      <c r="B11" s="35"/>
      <c r="C11" s="35"/>
      <c r="D11" s="35"/>
      <c r="E11" s="35"/>
      <c r="F11" s="35"/>
      <c r="G11" s="35"/>
      <c r="H11" s="35"/>
      <c r="I11" s="37"/>
      <c r="J11" s="37"/>
      <c r="K11" s="58" t="s">
        <v>32</v>
      </c>
      <c r="L11" s="58"/>
      <c r="M11" s="58"/>
    </row>
    <row r="12" spans="1:13" s="31" customFormat="1" ht="21.75" customHeight="1">
      <c r="A12" s="35"/>
      <c r="B12" s="35"/>
      <c r="C12" s="35"/>
      <c r="D12" s="35"/>
      <c r="E12" s="35"/>
      <c r="F12" s="35"/>
      <c r="G12" s="35"/>
      <c r="H12" s="35"/>
      <c r="I12" s="37"/>
      <c r="J12" s="37"/>
      <c r="K12" s="58" t="s">
        <v>33</v>
      </c>
      <c r="L12" s="58"/>
      <c r="M12" s="58"/>
    </row>
    <row r="13" spans="1:13" s="31" customFormat="1" ht="21.75" customHeight="1">
      <c r="A13" s="35"/>
      <c r="B13" s="35"/>
      <c r="C13" s="35"/>
      <c r="D13" s="35"/>
      <c r="E13" s="35"/>
      <c r="F13" s="35"/>
      <c r="G13" s="35"/>
      <c r="H13" s="35"/>
      <c r="I13" s="37"/>
      <c r="J13" s="37"/>
      <c r="K13" s="37"/>
      <c r="L13" s="37"/>
      <c r="M13" s="37"/>
    </row>
    <row r="14" spans="1:14" s="31" customFormat="1" ht="21.75" customHeight="1">
      <c r="A14" s="62" t="s">
        <v>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32"/>
    </row>
    <row r="15" spans="1:19" s="31" customFormat="1" ht="21.75" customHeight="1">
      <c r="A15" s="59" t="s">
        <v>35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O15" s="67"/>
      <c r="P15" s="67"/>
      <c r="Q15" s="67"/>
      <c r="R15" s="67"/>
      <c r="S15" s="67"/>
    </row>
    <row r="16" spans="1:19" ht="9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O16" s="63"/>
      <c r="P16" s="63"/>
      <c r="Q16" s="63"/>
      <c r="R16" s="63"/>
      <c r="S16" s="63"/>
    </row>
    <row r="17" spans="1:19" ht="27" customHeight="1">
      <c r="A17" s="61" t="s">
        <v>0</v>
      </c>
      <c r="B17" s="61" t="s">
        <v>4</v>
      </c>
      <c r="C17" s="61" t="s">
        <v>9</v>
      </c>
      <c r="D17" s="60" t="s">
        <v>39</v>
      </c>
      <c r="E17" s="60" t="s">
        <v>40</v>
      </c>
      <c r="F17" s="60"/>
      <c r="G17" s="60"/>
      <c r="H17" s="60"/>
      <c r="I17" s="60"/>
      <c r="J17" s="60"/>
      <c r="K17" s="60"/>
      <c r="L17" s="60"/>
      <c r="M17" s="61" t="s">
        <v>8</v>
      </c>
      <c r="O17" s="64"/>
      <c r="P17" s="64"/>
      <c r="Q17" s="64"/>
      <c r="R17" s="64"/>
      <c r="S17" s="64"/>
    </row>
    <row r="18" spans="1:19" ht="53.25" customHeight="1">
      <c r="A18" s="61"/>
      <c r="B18" s="61"/>
      <c r="C18" s="61"/>
      <c r="D18" s="60"/>
      <c r="E18" s="15" t="s">
        <v>47</v>
      </c>
      <c r="F18" s="15" t="s">
        <v>48</v>
      </c>
      <c r="G18" s="15" t="s">
        <v>57</v>
      </c>
      <c r="H18" s="15" t="s">
        <v>60</v>
      </c>
      <c r="I18" s="15" t="s">
        <v>61</v>
      </c>
      <c r="J18" s="15" t="s">
        <v>58</v>
      </c>
      <c r="K18" s="15" t="s">
        <v>59</v>
      </c>
      <c r="L18" s="15" t="s">
        <v>1</v>
      </c>
      <c r="M18" s="61"/>
      <c r="O18" s="64"/>
      <c r="P18" s="64"/>
      <c r="Q18" s="64"/>
      <c r="R18" s="64"/>
      <c r="S18" s="64"/>
    </row>
    <row r="19" spans="1:19" ht="16.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O19" s="64"/>
      <c r="P19" s="64"/>
      <c r="Q19" s="64"/>
      <c r="R19" s="64"/>
      <c r="S19" s="64"/>
    </row>
    <row r="20" spans="1:19" ht="19.5" customHeight="1">
      <c r="A20" s="66" t="s">
        <v>6</v>
      </c>
      <c r="B20" s="69" t="s">
        <v>66</v>
      </c>
      <c r="C20" s="66" t="s">
        <v>16</v>
      </c>
      <c r="D20" s="66" t="s">
        <v>34</v>
      </c>
      <c r="E20" s="25">
        <v>396905.9</v>
      </c>
      <c r="F20" s="25">
        <v>558407</v>
      </c>
      <c r="G20" s="25">
        <f aca="true" t="shared" si="0" ref="G20:L20">G21+G22+G23</f>
        <v>1367973.7</v>
      </c>
      <c r="H20" s="25">
        <f t="shared" si="0"/>
        <v>1760449</v>
      </c>
      <c r="I20" s="25">
        <f t="shared" si="0"/>
        <v>356436.3</v>
      </c>
      <c r="J20" s="25">
        <f t="shared" si="0"/>
        <v>20700</v>
      </c>
      <c r="K20" s="25">
        <f t="shared" si="0"/>
        <v>0</v>
      </c>
      <c r="L20" s="25">
        <f t="shared" si="0"/>
        <v>4460871.9</v>
      </c>
      <c r="M20" s="54" t="s">
        <v>2</v>
      </c>
      <c r="O20" s="64"/>
      <c r="P20" s="64"/>
      <c r="Q20" s="64"/>
      <c r="R20" s="64"/>
      <c r="S20" s="64"/>
    </row>
    <row r="21" spans="1:19" ht="19.5" customHeight="1">
      <c r="A21" s="66"/>
      <c r="B21" s="69"/>
      <c r="C21" s="66"/>
      <c r="D21" s="66"/>
      <c r="E21" s="25">
        <v>347364.4</v>
      </c>
      <c r="F21" s="25">
        <v>455202.1</v>
      </c>
      <c r="G21" s="25">
        <v>855126.1</v>
      </c>
      <c r="H21" s="24">
        <v>1197314.6</v>
      </c>
      <c r="I21" s="25">
        <v>205313.6</v>
      </c>
      <c r="J21" s="25">
        <v>0</v>
      </c>
      <c r="K21" s="25">
        <v>0</v>
      </c>
      <c r="L21" s="25">
        <f>SUM(E21:K21)</f>
        <v>3060320.8</v>
      </c>
      <c r="M21" s="54" t="s">
        <v>49</v>
      </c>
      <c r="O21" s="64"/>
      <c r="P21" s="64"/>
      <c r="Q21" s="64"/>
      <c r="R21" s="64"/>
      <c r="S21" s="64"/>
    </row>
    <row r="22" spans="1:13" ht="19.5" customHeight="1">
      <c r="A22" s="66"/>
      <c r="B22" s="69"/>
      <c r="C22" s="66"/>
      <c r="D22" s="66"/>
      <c r="E22" s="25">
        <v>3599</v>
      </c>
      <c r="F22" s="25">
        <v>5221</v>
      </c>
      <c r="G22" s="25">
        <v>9653.9</v>
      </c>
      <c r="H22" s="24">
        <v>12324.1</v>
      </c>
      <c r="I22" s="25">
        <v>45.7</v>
      </c>
      <c r="J22" s="25">
        <v>0</v>
      </c>
      <c r="K22" s="25">
        <v>0</v>
      </c>
      <c r="L22" s="25">
        <f aca="true" t="shared" si="1" ref="L22:L69">SUM(E22:K22)</f>
        <v>30843.7</v>
      </c>
      <c r="M22" s="54" t="s">
        <v>3</v>
      </c>
    </row>
    <row r="23" spans="1:13" ht="19.5" customHeight="1">
      <c r="A23" s="66"/>
      <c r="B23" s="69"/>
      <c r="C23" s="66"/>
      <c r="D23" s="66"/>
      <c r="E23" s="25">
        <v>45942.5</v>
      </c>
      <c r="F23" s="25">
        <v>97983.9</v>
      </c>
      <c r="G23" s="25">
        <v>503193.7</v>
      </c>
      <c r="H23" s="24">
        <v>550810.3</v>
      </c>
      <c r="I23" s="25">
        <v>151077</v>
      </c>
      <c r="J23" s="25">
        <v>20700</v>
      </c>
      <c r="K23" s="25">
        <v>0</v>
      </c>
      <c r="L23" s="25">
        <f t="shared" si="1"/>
        <v>1369707.4</v>
      </c>
      <c r="M23" s="55" t="s">
        <v>54</v>
      </c>
    </row>
    <row r="24" spans="1:13" ht="31.5" customHeight="1">
      <c r="A24" s="66"/>
      <c r="B24" s="69"/>
      <c r="C24" s="66"/>
      <c r="D24" s="66"/>
      <c r="E24" s="25">
        <v>0</v>
      </c>
      <c r="F24" s="25">
        <v>0</v>
      </c>
      <c r="G24" s="25">
        <v>0</v>
      </c>
      <c r="H24" s="24">
        <v>0</v>
      </c>
      <c r="I24" s="25">
        <v>0</v>
      </c>
      <c r="J24" s="25">
        <v>0</v>
      </c>
      <c r="K24" s="25">
        <v>0</v>
      </c>
      <c r="L24" s="25">
        <f t="shared" si="1"/>
        <v>0</v>
      </c>
      <c r="M24" s="54" t="s">
        <v>5</v>
      </c>
    </row>
    <row r="25" spans="1:13" s="26" customFormat="1" ht="19.5" customHeight="1">
      <c r="A25" s="56" t="s">
        <v>7</v>
      </c>
      <c r="B25" s="57" t="s">
        <v>67</v>
      </c>
      <c r="C25" s="56" t="s">
        <v>16</v>
      </c>
      <c r="D25" s="56" t="s">
        <v>34</v>
      </c>
      <c r="E25" s="24">
        <f aca="true" t="shared" si="2" ref="E25:J25">E26+E27+E28+E29</f>
        <v>396905.9</v>
      </c>
      <c r="F25" s="24">
        <f t="shared" si="2"/>
        <v>558407</v>
      </c>
      <c r="G25" s="24">
        <f t="shared" si="2"/>
        <v>1367973.7</v>
      </c>
      <c r="H25" s="24">
        <f t="shared" si="2"/>
        <v>1760449</v>
      </c>
      <c r="I25" s="24">
        <f t="shared" si="2"/>
        <v>356436.3</v>
      </c>
      <c r="J25" s="24">
        <f t="shared" si="2"/>
        <v>20700</v>
      </c>
      <c r="K25" s="25">
        <v>0</v>
      </c>
      <c r="L25" s="24">
        <f>L26+L27+L28+L29</f>
        <v>4460871.9</v>
      </c>
      <c r="M25" s="55" t="s">
        <v>2</v>
      </c>
    </row>
    <row r="26" spans="1:13" s="26" customFormat="1" ht="19.5" customHeight="1">
      <c r="A26" s="56"/>
      <c r="B26" s="57"/>
      <c r="C26" s="56"/>
      <c r="D26" s="56"/>
      <c r="E26" s="24">
        <f aca="true" t="shared" si="3" ref="E26:K29">E31+E51</f>
        <v>347364.4</v>
      </c>
      <c r="F26" s="24">
        <f t="shared" si="3"/>
        <v>455202.1</v>
      </c>
      <c r="G26" s="24">
        <f t="shared" si="3"/>
        <v>855126.1</v>
      </c>
      <c r="H26" s="24">
        <f t="shared" si="3"/>
        <v>1197314.6</v>
      </c>
      <c r="I26" s="24">
        <f t="shared" si="3"/>
        <v>205313.6</v>
      </c>
      <c r="J26" s="24">
        <f t="shared" si="3"/>
        <v>0</v>
      </c>
      <c r="K26" s="24">
        <f t="shared" si="3"/>
        <v>0</v>
      </c>
      <c r="L26" s="24">
        <f t="shared" si="1"/>
        <v>3060320.8</v>
      </c>
      <c r="M26" s="55" t="s">
        <v>49</v>
      </c>
    </row>
    <row r="27" spans="1:13" s="26" customFormat="1" ht="19.5" customHeight="1">
      <c r="A27" s="56"/>
      <c r="B27" s="57"/>
      <c r="C27" s="56"/>
      <c r="D27" s="56"/>
      <c r="E27" s="24">
        <f t="shared" si="3"/>
        <v>3599</v>
      </c>
      <c r="F27" s="24">
        <f t="shared" si="3"/>
        <v>5221</v>
      </c>
      <c r="G27" s="24">
        <f t="shared" si="3"/>
        <v>9653.9</v>
      </c>
      <c r="H27" s="24">
        <f t="shared" si="3"/>
        <v>12324.1</v>
      </c>
      <c r="I27" s="24">
        <f t="shared" si="3"/>
        <v>45.7</v>
      </c>
      <c r="J27" s="24">
        <f t="shared" si="3"/>
        <v>0</v>
      </c>
      <c r="K27" s="24">
        <f t="shared" si="3"/>
        <v>0</v>
      </c>
      <c r="L27" s="24">
        <f t="shared" si="1"/>
        <v>30843.7</v>
      </c>
      <c r="M27" s="55" t="s">
        <v>3</v>
      </c>
    </row>
    <row r="28" spans="1:13" s="26" customFormat="1" ht="19.5" customHeight="1">
      <c r="A28" s="56"/>
      <c r="B28" s="57"/>
      <c r="C28" s="56"/>
      <c r="D28" s="56"/>
      <c r="E28" s="24">
        <f t="shared" si="3"/>
        <v>45942.5</v>
      </c>
      <c r="F28" s="24">
        <f t="shared" si="3"/>
        <v>97983.9</v>
      </c>
      <c r="G28" s="24">
        <f t="shared" si="3"/>
        <v>503193.7</v>
      </c>
      <c r="H28" s="24">
        <f t="shared" si="3"/>
        <v>550810.3</v>
      </c>
      <c r="I28" s="24">
        <f t="shared" si="3"/>
        <v>151077</v>
      </c>
      <c r="J28" s="24">
        <f t="shared" si="3"/>
        <v>20700</v>
      </c>
      <c r="K28" s="24">
        <f t="shared" si="3"/>
        <v>0</v>
      </c>
      <c r="L28" s="24">
        <f t="shared" si="1"/>
        <v>1369707.4</v>
      </c>
      <c r="M28" s="55" t="s">
        <v>54</v>
      </c>
    </row>
    <row r="29" spans="1:13" s="26" customFormat="1" ht="31.5" customHeight="1">
      <c r="A29" s="56"/>
      <c r="B29" s="57"/>
      <c r="C29" s="56"/>
      <c r="D29" s="56"/>
      <c r="E29" s="24">
        <f t="shared" si="3"/>
        <v>0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1"/>
        <v>0</v>
      </c>
      <c r="M29" s="55" t="s">
        <v>5</v>
      </c>
    </row>
    <row r="30" spans="1:15" ht="19.5" customHeight="1">
      <c r="A30" s="79" t="s">
        <v>10</v>
      </c>
      <c r="B30" s="69" t="s">
        <v>44</v>
      </c>
      <c r="C30" s="66" t="s">
        <v>16</v>
      </c>
      <c r="D30" s="66" t="s">
        <v>34</v>
      </c>
      <c r="E30" s="24">
        <f>E31+E32+E33+E34</f>
        <v>316373.6</v>
      </c>
      <c r="F30" s="24">
        <f aca="true" t="shared" si="4" ref="F30:K30">F31+F32+F33+F34</f>
        <v>459887.5</v>
      </c>
      <c r="G30" s="24">
        <f t="shared" si="4"/>
        <v>1129309.6</v>
      </c>
      <c r="H30" s="24">
        <f t="shared" si="4"/>
        <v>1237234.3</v>
      </c>
      <c r="I30" s="24">
        <f t="shared" si="4"/>
        <v>276505.6</v>
      </c>
      <c r="J30" s="24">
        <f t="shared" si="4"/>
        <v>14700</v>
      </c>
      <c r="K30" s="24">
        <f t="shared" si="4"/>
        <v>0</v>
      </c>
      <c r="L30" s="24">
        <f>L31+L32+L33+L34</f>
        <v>3434010.6</v>
      </c>
      <c r="M30" s="54" t="s">
        <v>2</v>
      </c>
      <c r="O30" s="28"/>
    </row>
    <row r="31" spans="1:15" ht="19.5" customHeight="1">
      <c r="A31" s="80"/>
      <c r="B31" s="69"/>
      <c r="C31" s="66"/>
      <c r="D31" s="66"/>
      <c r="E31" s="24">
        <f>E36+E41+E46</f>
        <v>276504.7</v>
      </c>
      <c r="F31" s="24">
        <f aca="true" t="shared" si="5" ref="F31:K31">F36+F41+F46</f>
        <v>377918.2</v>
      </c>
      <c r="G31" s="24">
        <f t="shared" si="5"/>
        <v>756813.7</v>
      </c>
      <c r="H31" s="24">
        <f t="shared" si="5"/>
        <v>868424.4</v>
      </c>
      <c r="I31" s="24">
        <f t="shared" si="5"/>
        <v>205201.3</v>
      </c>
      <c r="J31" s="24">
        <f t="shared" si="5"/>
        <v>0</v>
      </c>
      <c r="K31" s="24">
        <f t="shared" si="5"/>
        <v>0</v>
      </c>
      <c r="L31" s="24">
        <f t="shared" si="1"/>
        <v>2484862.3</v>
      </c>
      <c r="M31" s="54" t="s">
        <v>49</v>
      </c>
      <c r="O31" s="28"/>
    </row>
    <row r="32" spans="1:15" ht="19.5" customHeight="1">
      <c r="A32" s="80"/>
      <c r="B32" s="69"/>
      <c r="C32" s="66"/>
      <c r="D32" s="66"/>
      <c r="E32" s="24">
        <f>E37+E42+E47</f>
        <v>2864.8</v>
      </c>
      <c r="F32" s="24">
        <f aca="true" t="shared" si="6" ref="F32:K32">F37+F42+F47</f>
        <v>4337.2</v>
      </c>
      <c r="G32" s="24">
        <f t="shared" si="6"/>
        <v>8406.2</v>
      </c>
      <c r="H32" s="24">
        <f t="shared" si="6"/>
        <v>9018.4</v>
      </c>
      <c r="I32" s="24">
        <f t="shared" si="6"/>
        <v>44.5</v>
      </c>
      <c r="J32" s="24">
        <f t="shared" si="6"/>
        <v>0</v>
      </c>
      <c r="K32" s="24">
        <f t="shared" si="6"/>
        <v>0</v>
      </c>
      <c r="L32" s="24">
        <f t="shared" si="1"/>
        <v>24671.1</v>
      </c>
      <c r="M32" s="54" t="s">
        <v>3</v>
      </c>
      <c r="O32" s="28"/>
    </row>
    <row r="33" spans="1:15" ht="19.5" customHeight="1">
      <c r="A33" s="80"/>
      <c r="B33" s="69"/>
      <c r="C33" s="66"/>
      <c r="D33" s="66"/>
      <c r="E33" s="24">
        <f>E38+E43+E48</f>
        <v>37004.1</v>
      </c>
      <c r="F33" s="24">
        <f aca="true" t="shared" si="7" ref="F33:K33">F38+F43+F48</f>
        <v>77632.1</v>
      </c>
      <c r="G33" s="24">
        <f t="shared" si="7"/>
        <v>364089.7</v>
      </c>
      <c r="H33" s="24">
        <f t="shared" si="7"/>
        <v>359791.5</v>
      </c>
      <c r="I33" s="24">
        <v>71259.8</v>
      </c>
      <c r="J33" s="24">
        <f t="shared" si="7"/>
        <v>14700</v>
      </c>
      <c r="K33" s="24">
        <f t="shared" si="7"/>
        <v>0</v>
      </c>
      <c r="L33" s="24">
        <f t="shared" si="1"/>
        <v>924477.2</v>
      </c>
      <c r="M33" s="55" t="s">
        <v>54</v>
      </c>
      <c r="O33" s="28"/>
    </row>
    <row r="34" spans="1:13" ht="64.5" customHeight="1">
      <c r="A34" s="80"/>
      <c r="B34" s="69"/>
      <c r="C34" s="66"/>
      <c r="D34" s="66"/>
      <c r="E34" s="24">
        <f>E39+E44+E49</f>
        <v>0</v>
      </c>
      <c r="F34" s="24">
        <f aca="true" t="shared" si="8" ref="F34:K34">F39+F44+F49</f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4">
        <f t="shared" si="1"/>
        <v>0</v>
      </c>
      <c r="M34" s="54" t="s">
        <v>5</v>
      </c>
    </row>
    <row r="35" spans="1:13" ht="19.5" customHeight="1">
      <c r="A35" s="80"/>
      <c r="B35" s="69" t="s">
        <v>24</v>
      </c>
      <c r="C35" s="66" t="s">
        <v>16</v>
      </c>
      <c r="D35" s="66" t="s">
        <v>34</v>
      </c>
      <c r="E35" s="24">
        <v>316373.6</v>
      </c>
      <c r="F35" s="24">
        <v>459887.5</v>
      </c>
      <c r="G35" s="24">
        <f>G36+G37+G38</f>
        <v>1129309.6</v>
      </c>
      <c r="H35" s="24">
        <v>1237234.3</v>
      </c>
      <c r="I35" s="24">
        <f>I36+I37+I38+I39</f>
        <v>276505.6</v>
      </c>
      <c r="J35" s="25">
        <v>0</v>
      </c>
      <c r="K35" s="25">
        <v>0</v>
      </c>
      <c r="L35" s="24">
        <f>L36+L37+L38+L39</f>
        <v>3434010.6</v>
      </c>
      <c r="M35" s="54" t="s">
        <v>2</v>
      </c>
    </row>
    <row r="36" spans="1:13" ht="19.5" customHeight="1">
      <c r="A36" s="80"/>
      <c r="B36" s="69"/>
      <c r="C36" s="66"/>
      <c r="D36" s="66"/>
      <c r="E36" s="24">
        <v>276504.7</v>
      </c>
      <c r="F36" s="24">
        <v>377918.2</v>
      </c>
      <c r="G36" s="24">
        <v>756813.7</v>
      </c>
      <c r="H36" s="24">
        <v>868424.4</v>
      </c>
      <c r="I36" s="24">
        <v>205201.3</v>
      </c>
      <c r="J36" s="25">
        <v>0</v>
      </c>
      <c r="K36" s="25">
        <v>0</v>
      </c>
      <c r="L36" s="24">
        <f t="shared" si="1"/>
        <v>2484862.3</v>
      </c>
      <c r="M36" s="54" t="s">
        <v>49</v>
      </c>
    </row>
    <row r="37" spans="1:13" ht="19.5" customHeight="1">
      <c r="A37" s="80"/>
      <c r="B37" s="69"/>
      <c r="C37" s="66"/>
      <c r="D37" s="66"/>
      <c r="E37" s="24">
        <v>2864.8</v>
      </c>
      <c r="F37" s="24">
        <v>4337.2</v>
      </c>
      <c r="G37" s="24">
        <v>8406.2</v>
      </c>
      <c r="H37" s="24">
        <v>9018.4</v>
      </c>
      <c r="I37" s="24">
        <v>44.5</v>
      </c>
      <c r="J37" s="25">
        <v>0</v>
      </c>
      <c r="K37" s="25">
        <v>0</v>
      </c>
      <c r="L37" s="24">
        <f t="shared" si="1"/>
        <v>24671.1</v>
      </c>
      <c r="M37" s="54" t="s">
        <v>3</v>
      </c>
    </row>
    <row r="38" spans="1:17" ht="19.5" customHeight="1">
      <c r="A38" s="80"/>
      <c r="B38" s="69"/>
      <c r="C38" s="66"/>
      <c r="D38" s="66"/>
      <c r="E38" s="24">
        <v>37004.1</v>
      </c>
      <c r="F38" s="24">
        <v>77632.1</v>
      </c>
      <c r="G38" s="24">
        <v>364089.7</v>
      </c>
      <c r="H38" s="24">
        <v>359791.5</v>
      </c>
      <c r="I38" s="24">
        <v>71259.8</v>
      </c>
      <c r="J38" s="25">
        <v>14700</v>
      </c>
      <c r="K38" s="25">
        <v>0</v>
      </c>
      <c r="L38" s="24">
        <f t="shared" si="1"/>
        <v>924477.2</v>
      </c>
      <c r="M38" s="54" t="s">
        <v>54</v>
      </c>
      <c r="N38" s="28"/>
      <c r="Q38" s="28"/>
    </row>
    <row r="39" spans="1:13" ht="31.5" customHeight="1">
      <c r="A39" s="80"/>
      <c r="B39" s="69"/>
      <c r="C39" s="66"/>
      <c r="D39" s="66"/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5">
        <v>0</v>
      </c>
      <c r="L39" s="24">
        <f t="shared" si="1"/>
        <v>0</v>
      </c>
      <c r="M39" s="54" t="s">
        <v>5</v>
      </c>
    </row>
    <row r="40" spans="1:13" ht="19.5" customHeight="1">
      <c r="A40" s="80"/>
      <c r="B40" s="82" t="s">
        <v>36</v>
      </c>
      <c r="C40" s="66" t="s">
        <v>16</v>
      </c>
      <c r="D40" s="66" t="s">
        <v>34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0</v>
      </c>
      <c r="K40" s="25">
        <v>0</v>
      </c>
      <c r="L40" s="24">
        <f>L41+L42+L43+L44</f>
        <v>0</v>
      </c>
      <c r="M40" s="54" t="s">
        <v>2</v>
      </c>
    </row>
    <row r="41" spans="1:13" ht="19.5" customHeight="1">
      <c r="A41" s="80"/>
      <c r="B41" s="83"/>
      <c r="C41" s="66"/>
      <c r="D41" s="66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0</v>
      </c>
      <c r="K41" s="25">
        <v>0</v>
      </c>
      <c r="L41" s="24">
        <f t="shared" si="1"/>
        <v>0</v>
      </c>
      <c r="M41" s="54" t="s">
        <v>49</v>
      </c>
    </row>
    <row r="42" spans="1:13" ht="19.5" customHeight="1">
      <c r="A42" s="80"/>
      <c r="B42" s="83"/>
      <c r="C42" s="66"/>
      <c r="D42" s="66"/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0</v>
      </c>
      <c r="K42" s="25">
        <v>0</v>
      </c>
      <c r="L42" s="24">
        <f t="shared" si="1"/>
        <v>0</v>
      </c>
      <c r="M42" s="54" t="s">
        <v>3</v>
      </c>
    </row>
    <row r="43" spans="1:13" ht="19.5" customHeight="1">
      <c r="A43" s="80"/>
      <c r="B43" s="83"/>
      <c r="C43" s="66"/>
      <c r="D43" s="66"/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5">
        <v>0</v>
      </c>
      <c r="L43" s="24">
        <f t="shared" si="1"/>
        <v>0</v>
      </c>
      <c r="M43" s="55" t="s">
        <v>54</v>
      </c>
    </row>
    <row r="44" spans="1:13" ht="31.5" customHeight="1">
      <c r="A44" s="80"/>
      <c r="B44" s="84"/>
      <c r="C44" s="66"/>
      <c r="D44" s="66"/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5">
        <v>0</v>
      </c>
      <c r="K44" s="25">
        <v>0</v>
      </c>
      <c r="L44" s="24">
        <f t="shared" si="1"/>
        <v>0</v>
      </c>
      <c r="M44" s="54" t="s">
        <v>5</v>
      </c>
    </row>
    <row r="45" spans="1:13" ht="19.5" customHeight="1">
      <c r="A45" s="80"/>
      <c r="B45" s="69" t="s">
        <v>37</v>
      </c>
      <c r="C45" s="66" t="s">
        <v>16</v>
      </c>
      <c r="D45" s="66" t="s">
        <v>34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5">
        <v>0</v>
      </c>
      <c r="L45" s="24">
        <f>L46+L47+L48+L49</f>
        <v>0</v>
      </c>
      <c r="M45" s="54" t="s">
        <v>2</v>
      </c>
    </row>
    <row r="46" spans="1:13" ht="19.5" customHeight="1">
      <c r="A46" s="80"/>
      <c r="B46" s="69"/>
      <c r="C46" s="66"/>
      <c r="D46" s="66"/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5">
        <v>0</v>
      </c>
      <c r="L46" s="24">
        <f t="shared" si="1"/>
        <v>0</v>
      </c>
      <c r="M46" s="54" t="s">
        <v>49</v>
      </c>
    </row>
    <row r="47" spans="1:13" ht="19.5" customHeight="1">
      <c r="A47" s="80"/>
      <c r="B47" s="69"/>
      <c r="C47" s="66"/>
      <c r="D47" s="66"/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5">
        <v>0</v>
      </c>
      <c r="K47" s="25">
        <v>0</v>
      </c>
      <c r="L47" s="24">
        <f t="shared" si="1"/>
        <v>0</v>
      </c>
      <c r="M47" s="54" t="s">
        <v>3</v>
      </c>
    </row>
    <row r="48" spans="1:13" ht="19.5" customHeight="1">
      <c r="A48" s="80"/>
      <c r="B48" s="69"/>
      <c r="C48" s="66"/>
      <c r="D48" s="66"/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5">
        <v>0</v>
      </c>
      <c r="K48" s="25">
        <v>0</v>
      </c>
      <c r="L48" s="24">
        <f t="shared" si="1"/>
        <v>0</v>
      </c>
      <c r="M48" s="55" t="s">
        <v>54</v>
      </c>
    </row>
    <row r="49" spans="1:13" ht="31.5" customHeight="1">
      <c r="A49" s="81"/>
      <c r="B49" s="69"/>
      <c r="C49" s="66"/>
      <c r="D49" s="66"/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5">
        <v>0</v>
      </c>
      <c r="K49" s="25">
        <v>0</v>
      </c>
      <c r="L49" s="24">
        <f t="shared" si="1"/>
        <v>0</v>
      </c>
      <c r="M49" s="54" t="s">
        <v>5</v>
      </c>
    </row>
    <row r="50" spans="1:13" ht="19.5" customHeight="1">
      <c r="A50" s="73" t="s">
        <v>11</v>
      </c>
      <c r="B50" s="70" t="s">
        <v>38</v>
      </c>
      <c r="C50" s="73" t="s">
        <v>16</v>
      </c>
      <c r="D50" s="73" t="s">
        <v>34</v>
      </c>
      <c r="E50" s="24">
        <f>E51+E52+E53+E54</f>
        <v>80532.3</v>
      </c>
      <c r="F50" s="24">
        <f aca="true" t="shared" si="9" ref="F50:K50">F51+F52+F53+F54</f>
        <v>98519.5</v>
      </c>
      <c r="G50" s="24">
        <f t="shared" si="9"/>
        <v>238664.1</v>
      </c>
      <c r="H50" s="24">
        <f t="shared" si="9"/>
        <v>523214.7</v>
      </c>
      <c r="I50" s="24">
        <f t="shared" si="9"/>
        <v>79930.7</v>
      </c>
      <c r="J50" s="24">
        <f t="shared" si="9"/>
        <v>6000</v>
      </c>
      <c r="K50" s="24">
        <f t="shared" si="9"/>
        <v>0</v>
      </c>
      <c r="L50" s="24">
        <f>L51+L52+L53+L54</f>
        <v>1026861.3</v>
      </c>
      <c r="M50" s="54" t="s">
        <v>2</v>
      </c>
    </row>
    <row r="51" spans="1:14" ht="19.5" customHeight="1">
      <c r="A51" s="74"/>
      <c r="B51" s="71"/>
      <c r="C51" s="74"/>
      <c r="D51" s="74"/>
      <c r="E51" s="24">
        <f>E56+E61+E66</f>
        <v>70859.7</v>
      </c>
      <c r="F51" s="24">
        <f aca="true" t="shared" si="10" ref="F51:K51">F56+F61+F66</f>
        <v>77283.9</v>
      </c>
      <c r="G51" s="24">
        <f t="shared" si="10"/>
        <v>98312.4</v>
      </c>
      <c r="H51" s="24">
        <f t="shared" si="10"/>
        <v>328890.2</v>
      </c>
      <c r="I51" s="24">
        <f t="shared" si="10"/>
        <v>112.3</v>
      </c>
      <c r="J51" s="24">
        <f t="shared" si="10"/>
        <v>0</v>
      </c>
      <c r="K51" s="24">
        <f t="shared" si="10"/>
        <v>0</v>
      </c>
      <c r="L51" s="24">
        <f t="shared" si="1"/>
        <v>575458.5</v>
      </c>
      <c r="M51" s="54" t="s">
        <v>49</v>
      </c>
      <c r="N51" s="28"/>
    </row>
    <row r="52" spans="1:13" ht="19.5" customHeight="1">
      <c r="A52" s="74"/>
      <c r="B52" s="71"/>
      <c r="C52" s="74"/>
      <c r="D52" s="74"/>
      <c r="E52" s="24">
        <f>E57+E62+E67</f>
        <v>734.2</v>
      </c>
      <c r="F52" s="24">
        <f aca="true" t="shared" si="11" ref="F52:K52">F57+F62+F67</f>
        <v>883.8</v>
      </c>
      <c r="G52" s="24">
        <f t="shared" si="11"/>
        <v>1247.7</v>
      </c>
      <c r="H52" s="24">
        <f t="shared" si="11"/>
        <v>3305.7</v>
      </c>
      <c r="I52" s="24">
        <f t="shared" si="11"/>
        <v>1.2</v>
      </c>
      <c r="J52" s="24">
        <f t="shared" si="11"/>
        <v>0</v>
      </c>
      <c r="K52" s="24">
        <f t="shared" si="11"/>
        <v>0</v>
      </c>
      <c r="L52" s="24">
        <f t="shared" si="1"/>
        <v>6172.6</v>
      </c>
      <c r="M52" s="54" t="s">
        <v>3</v>
      </c>
    </row>
    <row r="53" spans="1:13" ht="19.5" customHeight="1">
      <c r="A53" s="74"/>
      <c r="B53" s="71"/>
      <c r="C53" s="74"/>
      <c r="D53" s="74"/>
      <c r="E53" s="24">
        <f>E58+E63+E68</f>
        <v>8938.4</v>
      </c>
      <c r="F53" s="24">
        <f aca="true" t="shared" si="12" ref="F53:K53">F58+F63+F68</f>
        <v>20351.8</v>
      </c>
      <c r="G53" s="24">
        <f t="shared" si="12"/>
        <v>139104</v>
      </c>
      <c r="H53" s="24">
        <f t="shared" si="12"/>
        <v>191018.8</v>
      </c>
      <c r="I53" s="24">
        <v>79817.2</v>
      </c>
      <c r="J53" s="24">
        <f t="shared" si="12"/>
        <v>6000</v>
      </c>
      <c r="K53" s="24">
        <f t="shared" si="12"/>
        <v>0</v>
      </c>
      <c r="L53" s="24">
        <f t="shared" si="1"/>
        <v>445230.2</v>
      </c>
      <c r="M53" s="55" t="s">
        <v>54</v>
      </c>
    </row>
    <row r="54" spans="1:13" ht="31.5" customHeight="1">
      <c r="A54" s="74"/>
      <c r="B54" s="72"/>
      <c r="C54" s="75"/>
      <c r="D54" s="75"/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5">
        <v>0</v>
      </c>
      <c r="K54" s="25">
        <v>0</v>
      </c>
      <c r="L54" s="24">
        <f t="shared" si="1"/>
        <v>0</v>
      </c>
      <c r="M54" s="54" t="s">
        <v>5</v>
      </c>
    </row>
    <row r="55" spans="1:13" ht="19.5" customHeight="1">
      <c r="A55" s="74"/>
      <c r="B55" s="70" t="s">
        <v>25</v>
      </c>
      <c r="C55" s="73" t="s">
        <v>16</v>
      </c>
      <c r="D55" s="73" t="s">
        <v>34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>
        <v>0</v>
      </c>
      <c r="K55" s="25">
        <v>0</v>
      </c>
      <c r="L55" s="24">
        <f>L56+L57+L58+L59</f>
        <v>0</v>
      </c>
      <c r="M55" s="54" t="s">
        <v>2</v>
      </c>
    </row>
    <row r="56" spans="1:13" ht="19.5" customHeight="1">
      <c r="A56" s="74"/>
      <c r="B56" s="71"/>
      <c r="C56" s="74"/>
      <c r="D56" s="74"/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5">
        <v>0</v>
      </c>
      <c r="K56" s="25">
        <v>0</v>
      </c>
      <c r="L56" s="24">
        <f t="shared" si="1"/>
        <v>0</v>
      </c>
      <c r="M56" s="54" t="s">
        <v>49</v>
      </c>
    </row>
    <row r="57" spans="1:13" ht="19.5" customHeight="1">
      <c r="A57" s="74"/>
      <c r="B57" s="71"/>
      <c r="C57" s="74"/>
      <c r="D57" s="74"/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5">
        <v>0</v>
      </c>
      <c r="K57" s="25">
        <v>0</v>
      </c>
      <c r="L57" s="24">
        <f t="shared" si="1"/>
        <v>0</v>
      </c>
      <c r="M57" s="54" t="s">
        <v>3</v>
      </c>
    </row>
    <row r="58" spans="1:13" ht="19.5" customHeight="1">
      <c r="A58" s="74"/>
      <c r="B58" s="71"/>
      <c r="C58" s="74"/>
      <c r="D58" s="74"/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5">
        <v>0</v>
      </c>
      <c r="K58" s="25">
        <v>0</v>
      </c>
      <c r="L58" s="24">
        <f t="shared" si="1"/>
        <v>0</v>
      </c>
      <c r="M58" s="55" t="s">
        <v>54</v>
      </c>
    </row>
    <row r="59" spans="1:13" ht="31.5" customHeight="1">
      <c r="A59" s="74"/>
      <c r="B59" s="72"/>
      <c r="C59" s="75"/>
      <c r="D59" s="75"/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5">
        <v>0</v>
      </c>
      <c r="K59" s="25">
        <v>0</v>
      </c>
      <c r="L59" s="24">
        <f t="shared" si="1"/>
        <v>0</v>
      </c>
      <c r="M59" s="54" t="s">
        <v>5</v>
      </c>
    </row>
    <row r="60" spans="1:16" ht="19.5" customHeight="1">
      <c r="A60" s="74"/>
      <c r="B60" s="70" t="s">
        <v>26</v>
      </c>
      <c r="C60" s="73" t="s">
        <v>16</v>
      </c>
      <c r="D60" s="73" t="s">
        <v>34</v>
      </c>
      <c r="E60" s="24">
        <v>0</v>
      </c>
      <c r="F60" s="24">
        <v>0</v>
      </c>
      <c r="G60" s="24">
        <v>0</v>
      </c>
      <c r="H60" s="24">
        <v>116214</v>
      </c>
      <c r="I60" s="24">
        <v>0</v>
      </c>
      <c r="J60" s="25">
        <v>0</v>
      </c>
      <c r="K60" s="25">
        <v>0</v>
      </c>
      <c r="L60" s="24">
        <f>L61+L62+L63+L64</f>
        <v>116214</v>
      </c>
      <c r="M60" s="54" t="s">
        <v>2</v>
      </c>
      <c r="P60" s="28"/>
    </row>
    <row r="61" spans="1:13" ht="19.5" customHeight="1">
      <c r="A61" s="74"/>
      <c r="B61" s="71"/>
      <c r="C61" s="74"/>
      <c r="D61" s="74"/>
      <c r="E61" s="24">
        <v>0</v>
      </c>
      <c r="F61" s="24">
        <v>0</v>
      </c>
      <c r="G61" s="24">
        <v>0</v>
      </c>
      <c r="H61" s="24">
        <v>69948.1</v>
      </c>
      <c r="I61" s="24">
        <v>0</v>
      </c>
      <c r="J61" s="25">
        <v>0</v>
      </c>
      <c r="K61" s="25">
        <v>0</v>
      </c>
      <c r="L61" s="24">
        <f t="shared" si="1"/>
        <v>69948.1</v>
      </c>
      <c r="M61" s="54" t="s">
        <v>49</v>
      </c>
    </row>
    <row r="62" spans="1:13" ht="19.5" customHeight="1">
      <c r="A62" s="74"/>
      <c r="B62" s="71"/>
      <c r="C62" s="74"/>
      <c r="D62" s="74"/>
      <c r="E62" s="24">
        <v>0</v>
      </c>
      <c r="F62" s="24">
        <v>0</v>
      </c>
      <c r="G62" s="24">
        <v>0</v>
      </c>
      <c r="H62" s="24">
        <v>707.3</v>
      </c>
      <c r="I62" s="24">
        <v>0</v>
      </c>
      <c r="J62" s="25">
        <v>0</v>
      </c>
      <c r="K62" s="25">
        <v>0</v>
      </c>
      <c r="L62" s="24">
        <f t="shared" si="1"/>
        <v>707.3</v>
      </c>
      <c r="M62" s="54" t="s">
        <v>3</v>
      </c>
    </row>
    <row r="63" spans="1:13" ht="19.5" customHeight="1">
      <c r="A63" s="74"/>
      <c r="B63" s="71"/>
      <c r="C63" s="74"/>
      <c r="D63" s="74"/>
      <c r="E63" s="24">
        <v>0</v>
      </c>
      <c r="F63" s="24">
        <v>0</v>
      </c>
      <c r="G63" s="24">
        <v>0</v>
      </c>
      <c r="H63" s="24">
        <v>45558.6</v>
      </c>
      <c r="I63" s="24">
        <v>0</v>
      </c>
      <c r="J63" s="25">
        <v>0</v>
      </c>
      <c r="K63" s="25">
        <v>0</v>
      </c>
      <c r="L63" s="24">
        <f t="shared" si="1"/>
        <v>45558.6</v>
      </c>
      <c r="M63" s="55" t="s">
        <v>54</v>
      </c>
    </row>
    <row r="64" spans="1:13" ht="31.5" customHeight="1">
      <c r="A64" s="74"/>
      <c r="B64" s="72"/>
      <c r="C64" s="75"/>
      <c r="D64" s="75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5">
        <v>0</v>
      </c>
      <c r="K64" s="25">
        <v>0</v>
      </c>
      <c r="L64" s="24">
        <f t="shared" si="1"/>
        <v>0</v>
      </c>
      <c r="M64" s="54" t="s">
        <v>5</v>
      </c>
    </row>
    <row r="65" spans="1:15" ht="19.5" customHeight="1">
      <c r="A65" s="74"/>
      <c r="B65" s="70" t="s">
        <v>27</v>
      </c>
      <c r="C65" s="73" t="s">
        <v>16</v>
      </c>
      <c r="D65" s="73" t="s">
        <v>34</v>
      </c>
      <c r="E65" s="24">
        <f>E66+E67+E68+E69</f>
        <v>80532.3</v>
      </c>
      <c r="F65" s="24">
        <f aca="true" t="shared" si="13" ref="F65:K65">F66+F67+F68+F69</f>
        <v>98519.5</v>
      </c>
      <c r="G65" s="24">
        <f t="shared" si="13"/>
        <v>238664.1</v>
      </c>
      <c r="H65" s="24">
        <f t="shared" si="13"/>
        <v>407000.7</v>
      </c>
      <c r="I65" s="24">
        <f t="shared" si="13"/>
        <v>79930.7</v>
      </c>
      <c r="J65" s="24">
        <f t="shared" si="13"/>
        <v>6000</v>
      </c>
      <c r="K65" s="24">
        <f t="shared" si="13"/>
        <v>0</v>
      </c>
      <c r="L65" s="24">
        <f>L66+L67+L68+L69</f>
        <v>910647.3</v>
      </c>
      <c r="M65" s="54" t="s">
        <v>2</v>
      </c>
      <c r="N65" s="28"/>
      <c r="O65" s="28"/>
    </row>
    <row r="66" spans="1:13" ht="19.5" customHeight="1">
      <c r="A66" s="74"/>
      <c r="B66" s="71"/>
      <c r="C66" s="74"/>
      <c r="D66" s="74"/>
      <c r="E66" s="24">
        <v>70859.7</v>
      </c>
      <c r="F66" s="24">
        <v>77283.9</v>
      </c>
      <c r="G66" s="24">
        <v>98312.4</v>
      </c>
      <c r="H66" s="24">
        <v>258942.1</v>
      </c>
      <c r="I66" s="24">
        <v>112.3</v>
      </c>
      <c r="J66" s="25">
        <v>0</v>
      </c>
      <c r="K66" s="25">
        <v>0</v>
      </c>
      <c r="L66" s="24">
        <f t="shared" si="1"/>
        <v>505510.4</v>
      </c>
      <c r="M66" s="54" t="s">
        <v>49</v>
      </c>
    </row>
    <row r="67" spans="1:13" ht="19.5" customHeight="1">
      <c r="A67" s="74"/>
      <c r="B67" s="71"/>
      <c r="C67" s="74"/>
      <c r="D67" s="74"/>
      <c r="E67" s="24">
        <v>734.2</v>
      </c>
      <c r="F67" s="24">
        <v>883.8</v>
      </c>
      <c r="G67" s="24">
        <v>1247.7</v>
      </c>
      <c r="H67" s="24">
        <v>2598.4</v>
      </c>
      <c r="I67" s="24">
        <v>1.2</v>
      </c>
      <c r="J67" s="25">
        <v>0</v>
      </c>
      <c r="K67" s="25">
        <v>0</v>
      </c>
      <c r="L67" s="24">
        <f t="shared" si="1"/>
        <v>5465.3</v>
      </c>
      <c r="M67" s="54" t="s">
        <v>3</v>
      </c>
    </row>
    <row r="68" spans="1:13" ht="19.5" customHeight="1">
      <c r="A68" s="74"/>
      <c r="B68" s="71"/>
      <c r="C68" s="74"/>
      <c r="D68" s="74"/>
      <c r="E68" s="24">
        <v>8938.4</v>
      </c>
      <c r="F68" s="24">
        <v>20351.8</v>
      </c>
      <c r="G68" s="24">
        <v>139104</v>
      </c>
      <c r="H68" s="24">
        <v>145460.2</v>
      </c>
      <c r="I68" s="24">
        <v>79817.2</v>
      </c>
      <c r="J68" s="25">
        <v>6000</v>
      </c>
      <c r="K68" s="25">
        <v>0</v>
      </c>
      <c r="L68" s="24">
        <f t="shared" si="1"/>
        <v>399671.6</v>
      </c>
      <c r="M68" s="54" t="s">
        <v>54</v>
      </c>
    </row>
    <row r="69" spans="1:13" ht="31.5" customHeight="1">
      <c r="A69" s="75"/>
      <c r="B69" s="72"/>
      <c r="C69" s="75"/>
      <c r="D69" s="75"/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5">
        <v>0</v>
      </c>
      <c r="K69" s="25">
        <v>0</v>
      </c>
      <c r="L69" s="24">
        <f t="shared" si="1"/>
        <v>0</v>
      </c>
      <c r="M69" s="54" t="s">
        <v>5</v>
      </c>
    </row>
    <row r="70" spans="1:13" ht="0.75" customHeight="1">
      <c r="A70" s="23"/>
      <c r="B70" s="21"/>
      <c r="C70" s="23"/>
      <c r="D70" s="23"/>
      <c r="E70" s="22"/>
      <c r="F70" s="22"/>
      <c r="G70" s="22"/>
      <c r="H70" s="22"/>
      <c r="I70" s="22"/>
      <c r="J70" s="22"/>
      <c r="K70" s="22"/>
      <c r="L70" s="22"/>
      <c r="M70" s="21"/>
    </row>
    <row r="71" spans="1:13" s="38" customFormat="1" ht="45" customHeight="1">
      <c r="A71" s="78" t="s">
        <v>75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s="38" customFormat="1" ht="48.75" customHeight="1">
      <c r="A72" s="78" t="s">
        <v>77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s="38" customFormat="1" ht="69.75" customHeight="1">
      <c r="A73" s="78" t="s">
        <v>76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s="38" customFormat="1" ht="48" customHeight="1">
      <c r="A74" s="77" t="s">
        <v>71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21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4" ht="18.75">
      <c r="A76" s="68"/>
      <c r="B76" s="68"/>
      <c r="C76" s="68"/>
      <c r="D76" s="68"/>
    </row>
  </sheetData>
  <sheetProtection/>
  <mergeCells count="67">
    <mergeCell ref="A72:M72"/>
    <mergeCell ref="A73:M73"/>
    <mergeCell ref="B20:B24"/>
    <mergeCell ref="C40:C44"/>
    <mergeCell ref="D25:D29"/>
    <mergeCell ref="C60:C64"/>
    <mergeCell ref="D60:D64"/>
    <mergeCell ref="B35:B39"/>
    <mergeCell ref="C65:C69"/>
    <mergeCell ref="D65:D69"/>
    <mergeCell ref="A17:A18"/>
    <mergeCell ref="D17:D18"/>
    <mergeCell ref="B40:B44"/>
    <mergeCell ref="B45:B49"/>
    <mergeCell ref="B17:B18"/>
    <mergeCell ref="C45:C49"/>
    <mergeCell ref="D45:D49"/>
    <mergeCell ref="A20:A24"/>
    <mergeCell ref="C20:C24"/>
    <mergeCell ref="D40:D44"/>
    <mergeCell ref="A30:A49"/>
    <mergeCell ref="D55:D59"/>
    <mergeCell ref="C50:C54"/>
    <mergeCell ref="D50:D54"/>
    <mergeCell ref="B50:B54"/>
    <mergeCell ref="B60:B64"/>
    <mergeCell ref="D30:D34"/>
    <mergeCell ref="A76:D76"/>
    <mergeCell ref="B30:B34"/>
    <mergeCell ref="C30:C34"/>
    <mergeCell ref="B55:B59"/>
    <mergeCell ref="C55:C59"/>
    <mergeCell ref="A50:A69"/>
    <mergeCell ref="A75:M75"/>
    <mergeCell ref="A74:M74"/>
    <mergeCell ref="B65:B69"/>
    <mergeCell ref="A71:M71"/>
    <mergeCell ref="O18:S18"/>
    <mergeCell ref="M17:M18"/>
    <mergeCell ref="D20:D24"/>
    <mergeCell ref="C35:C39"/>
    <mergeCell ref="D35:D39"/>
    <mergeCell ref="K7:M7"/>
    <mergeCell ref="K8:M8"/>
    <mergeCell ref="K9:M9"/>
    <mergeCell ref="O21:S21"/>
    <mergeCell ref="O15:S15"/>
    <mergeCell ref="O16:S16"/>
    <mergeCell ref="O17:S17"/>
    <mergeCell ref="O19:S19"/>
    <mergeCell ref="O20:S20"/>
    <mergeCell ref="K1:M1"/>
    <mergeCell ref="K2:M2"/>
    <mergeCell ref="K3:M3"/>
    <mergeCell ref="K4:M4"/>
    <mergeCell ref="K5:M5"/>
    <mergeCell ref="K6:M6"/>
    <mergeCell ref="A25:A29"/>
    <mergeCell ref="B25:B29"/>
    <mergeCell ref="K10:M10"/>
    <mergeCell ref="K11:M11"/>
    <mergeCell ref="K12:M12"/>
    <mergeCell ref="A15:M15"/>
    <mergeCell ref="E17:L17"/>
    <mergeCell ref="C17:C18"/>
    <mergeCell ref="C25:C29"/>
    <mergeCell ref="A14:M14"/>
  </mergeCells>
  <printOptions/>
  <pageMargins left="0.7874015748031497" right="0.7874015748031497" top="1.3779527559055118" bottom="0.31496062992125984" header="0.31496062992125984" footer="0.31496062992125984"/>
  <pageSetup fitToHeight="0" fitToWidth="1" horizontalDpi="600" verticalDpi="600" orientation="landscape" paperSize="9" scale="73" r:id="rId1"/>
  <headerFooter differentFirst="1">
    <oddHeader>&amp;R&amp;P</oddHeader>
  </headerFooter>
  <rowBreaks count="2" manualBreakCount="2">
    <brk id="24" max="12" man="1"/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80" zoomScaleNormal="80" zoomScaleSheetLayoutView="80" workbookViewId="0" topLeftCell="A1">
      <selection activeCell="G1" sqref="A1:M49"/>
    </sheetView>
  </sheetViews>
  <sheetFormatPr defaultColWidth="9.00390625" defaultRowHeight="15.75"/>
  <cols>
    <col min="1" max="1" width="53.75390625" style="0" customWidth="1"/>
    <col min="2" max="2" width="11.875" style="11" customWidth="1"/>
    <col min="3" max="3" width="11.625" style="11" customWidth="1"/>
    <col min="4" max="4" width="11.875" style="11" customWidth="1"/>
    <col min="5" max="5" width="12.50390625" style="11" customWidth="1"/>
    <col min="6" max="8" width="13.625" style="11" customWidth="1"/>
    <col min="9" max="9" width="15.00390625" style="11" customWidth="1"/>
    <col min="10" max="13" width="9.00390625" style="0" hidden="1" customWidth="1"/>
  </cols>
  <sheetData>
    <row r="1" spans="1:9" s="33" customFormat="1" ht="21" customHeight="1">
      <c r="A1" s="39"/>
      <c r="B1" s="40"/>
      <c r="C1" s="40"/>
      <c r="D1" s="40"/>
      <c r="E1" s="41"/>
      <c r="F1" s="41"/>
      <c r="G1" s="87" t="s">
        <v>50</v>
      </c>
      <c r="H1" s="87"/>
      <c r="I1" s="87"/>
    </row>
    <row r="2" spans="1:9" s="33" customFormat="1" ht="21" customHeight="1">
      <c r="A2" s="39"/>
      <c r="B2" s="40"/>
      <c r="C2" s="40"/>
      <c r="D2" s="40"/>
      <c r="E2" s="41"/>
      <c r="F2" s="41"/>
      <c r="G2" s="87" t="s">
        <v>45</v>
      </c>
      <c r="H2" s="87"/>
      <c r="I2" s="87"/>
    </row>
    <row r="3" spans="1:9" s="33" customFormat="1" ht="21.75" customHeight="1">
      <c r="A3" s="39"/>
      <c r="B3" s="40"/>
      <c r="C3" s="40"/>
      <c r="D3" s="40"/>
      <c r="E3" s="41"/>
      <c r="F3" s="41"/>
      <c r="G3" s="87" t="s">
        <v>46</v>
      </c>
      <c r="H3" s="87"/>
      <c r="I3" s="87"/>
    </row>
    <row r="4" spans="1:9" s="33" customFormat="1" ht="27" customHeight="1">
      <c r="A4" s="39"/>
      <c r="B4" s="40"/>
      <c r="C4" s="40"/>
      <c r="D4" s="40"/>
      <c r="E4" s="41"/>
      <c r="F4" s="41"/>
      <c r="G4" s="87" t="s">
        <v>78</v>
      </c>
      <c r="H4" s="87"/>
      <c r="I4" s="87"/>
    </row>
    <row r="5" spans="1:9" s="33" customFormat="1" ht="21" customHeight="1">
      <c r="A5" s="39"/>
      <c r="B5" s="40"/>
      <c r="C5" s="40"/>
      <c r="D5" s="40"/>
      <c r="E5" s="40"/>
      <c r="F5" s="40"/>
      <c r="G5" s="87"/>
      <c r="H5" s="87"/>
      <c r="I5" s="87"/>
    </row>
    <row r="6" spans="1:9" s="33" customFormat="1" ht="21" customHeight="1">
      <c r="A6" s="39"/>
      <c r="B6" s="40"/>
      <c r="C6" s="40"/>
      <c r="D6" s="40"/>
      <c r="E6" s="41"/>
      <c r="F6" s="41"/>
      <c r="G6" s="87" t="s">
        <v>22</v>
      </c>
      <c r="H6" s="87"/>
      <c r="I6" s="87"/>
    </row>
    <row r="7" spans="1:13" s="34" customFormat="1" ht="21" customHeight="1">
      <c r="A7" s="35"/>
      <c r="B7" s="35"/>
      <c r="C7" s="35"/>
      <c r="D7" s="35"/>
      <c r="E7" s="36"/>
      <c r="F7" s="36"/>
      <c r="G7" s="65" t="s">
        <v>28</v>
      </c>
      <c r="H7" s="65"/>
      <c r="I7" s="65"/>
      <c r="J7" s="88" t="s">
        <v>28</v>
      </c>
      <c r="K7" s="88"/>
      <c r="L7" s="88"/>
      <c r="M7" s="88"/>
    </row>
    <row r="8" spans="1:13" s="34" customFormat="1" ht="21" customHeight="1">
      <c r="A8" s="35"/>
      <c r="B8" s="35"/>
      <c r="C8" s="35"/>
      <c r="D8" s="35"/>
      <c r="E8" s="36"/>
      <c r="F8" s="36"/>
      <c r="G8" s="65" t="s">
        <v>29</v>
      </c>
      <c r="H8" s="65"/>
      <c r="I8" s="65"/>
      <c r="J8" s="88" t="s">
        <v>29</v>
      </c>
      <c r="K8" s="88"/>
      <c r="L8" s="88"/>
      <c r="M8" s="88"/>
    </row>
    <row r="9" spans="1:13" s="34" customFormat="1" ht="21" customHeight="1">
      <c r="A9" s="35"/>
      <c r="B9" s="35"/>
      <c r="C9" s="35"/>
      <c r="D9" s="35"/>
      <c r="E9" s="36"/>
      <c r="F9" s="36"/>
      <c r="G9" s="65" t="s">
        <v>30</v>
      </c>
      <c r="H9" s="65"/>
      <c r="I9" s="65"/>
      <c r="J9" s="88" t="s">
        <v>30</v>
      </c>
      <c r="K9" s="88"/>
      <c r="L9" s="88"/>
      <c r="M9" s="88"/>
    </row>
    <row r="10" spans="1:13" s="34" customFormat="1" ht="21" customHeight="1">
      <c r="A10" s="35"/>
      <c r="B10" s="35"/>
      <c r="C10" s="35"/>
      <c r="D10" s="35"/>
      <c r="E10" s="36"/>
      <c r="F10" s="36"/>
      <c r="G10" s="65" t="s">
        <v>31</v>
      </c>
      <c r="H10" s="65"/>
      <c r="I10" s="65"/>
      <c r="J10" s="88" t="s">
        <v>31</v>
      </c>
      <c r="K10" s="88"/>
      <c r="L10" s="88"/>
      <c r="M10" s="88"/>
    </row>
    <row r="11" spans="1:13" s="34" customFormat="1" ht="21" customHeight="1">
      <c r="A11" s="35"/>
      <c r="B11" s="35"/>
      <c r="C11" s="35"/>
      <c r="D11" s="35"/>
      <c r="E11" s="36"/>
      <c r="F11" s="36"/>
      <c r="G11" s="65" t="s">
        <v>55</v>
      </c>
      <c r="H11" s="65"/>
      <c r="I11" s="65"/>
      <c r="J11" s="88" t="s">
        <v>32</v>
      </c>
      <c r="K11" s="88"/>
      <c r="L11" s="88"/>
      <c r="M11" s="88"/>
    </row>
    <row r="12" spans="1:13" s="34" customFormat="1" ht="21" customHeight="1">
      <c r="A12" s="35"/>
      <c r="B12" s="35"/>
      <c r="C12" s="35"/>
      <c r="D12" s="35"/>
      <c r="E12" s="36"/>
      <c r="F12" s="36"/>
      <c r="G12" s="65" t="s">
        <v>33</v>
      </c>
      <c r="H12" s="65"/>
      <c r="I12" s="65"/>
      <c r="J12" s="88" t="s">
        <v>33</v>
      </c>
      <c r="K12" s="88"/>
      <c r="L12" s="88"/>
      <c r="M12" s="88"/>
    </row>
    <row r="13" spans="1:9" s="33" customFormat="1" ht="11.25" customHeight="1">
      <c r="A13" s="39"/>
      <c r="B13" s="40"/>
      <c r="C13" s="40"/>
      <c r="D13" s="40"/>
      <c r="E13" s="40"/>
      <c r="F13" s="42"/>
      <c r="G13" s="42"/>
      <c r="H13" s="42"/>
      <c r="I13" s="43"/>
    </row>
    <row r="14" spans="1:9" s="33" customFormat="1" ht="21" customHeight="1">
      <c r="A14" s="86" t="s">
        <v>12</v>
      </c>
      <c r="B14" s="86"/>
      <c r="C14" s="86"/>
      <c r="D14" s="86"/>
      <c r="E14" s="86"/>
      <c r="F14" s="86"/>
      <c r="G14" s="86"/>
      <c r="H14" s="86"/>
      <c r="I14" s="86"/>
    </row>
    <row r="15" spans="1:9" s="33" customFormat="1" ht="21" customHeight="1">
      <c r="A15" s="85" t="s">
        <v>43</v>
      </c>
      <c r="B15" s="85"/>
      <c r="C15" s="85"/>
      <c r="D15" s="85"/>
      <c r="E15" s="85"/>
      <c r="F15" s="85"/>
      <c r="G15" s="85"/>
      <c r="H15" s="85"/>
      <c r="I15" s="85"/>
    </row>
    <row r="16" spans="1:9" ht="12" customHeight="1">
      <c r="A16" s="9"/>
      <c r="B16" s="17"/>
      <c r="C16" s="17"/>
      <c r="D16" s="17"/>
      <c r="E16" s="17"/>
      <c r="F16" s="17"/>
      <c r="G16" s="17"/>
      <c r="H16" s="17"/>
      <c r="I16" s="17"/>
    </row>
    <row r="17" spans="1:9" ht="18.75" customHeight="1">
      <c r="A17" s="90" t="s">
        <v>13</v>
      </c>
      <c r="B17" s="91" t="s">
        <v>40</v>
      </c>
      <c r="C17" s="91"/>
      <c r="D17" s="91"/>
      <c r="E17" s="91"/>
      <c r="F17" s="91"/>
      <c r="G17" s="91"/>
      <c r="H17" s="91"/>
      <c r="I17" s="91"/>
    </row>
    <row r="18" spans="1:9" ht="18.75" customHeight="1">
      <c r="A18" s="90"/>
      <c r="B18" s="19" t="s">
        <v>47</v>
      </c>
      <c r="C18" s="19" t="s">
        <v>48</v>
      </c>
      <c r="D18" s="19" t="s">
        <v>57</v>
      </c>
      <c r="E18" s="19" t="s">
        <v>62</v>
      </c>
      <c r="F18" s="19" t="s">
        <v>63</v>
      </c>
      <c r="G18" s="19" t="s">
        <v>58</v>
      </c>
      <c r="H18" s="19" t="s">
        <v>59</v>
      </c>
      <c r="I18" s="19" t="s">
        <v>14</v>
      </c>
    </row>
    <row r="19" spans="1:9" ht="18.75" customHeight="1">
      <c r="A19" s="18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</row>
    <row r="20" spans="1:14" ht="18.75" customHeight="1">
      <c r="A20" s="20" t="s">
        <v>53</v>
      </c>
      <c r="B20" s="27">
        <v>396905.9</v>
      </c>
      <c r="C20" s="27">
        <v>558407</v>
      </c>
      <c r="D20" s="27">
        <f>D21+D22+D23</f>
        <v>1367973.7</v>
      </c>
      <c r="E20" s="27">
        <v>1760449</v>
      </c>
      <c r="F20" s="27">
        <f>F21+F22+F23</f>
        <v>356436.3</v>
      </c>
      <c r="G20" s="27">
        <f>G21+G22+G23</f>
        <v>20700</v>
      </c>
      <c r="H20" s="27">
        <v>0</v>
      </c>
      <c r="I20" s="27">
        <f>I21+I22+I23+I24</f>
        <v>4460871.9</v>
      </c>
      <c r="N20" s="1"/>
    </row>
    <row r="21" spans="1:14" ht="18.75" customHeight="1">
      <c r="A21" s="20" t="s">
        <v>51</v>
      </c>
      <c r="B21" s="27">
        <v>45942.5</v>
      </c>
      <c r="C21" s="27">
        <v>97983.9</v>
      </c>
      <c r="D21" s="30">
        <v>503193.7</v>
      </c>
      <c r="E21" s="27">
        <v>550810.3</v>
      </c>
      <c r="F21" s="27">
        <v>151077</v>
      </c>
      <c r="G21" s="27">
        <v>20700</v>
      </c>
      <c r="H21" s="27">
        <v>0</v>
      </c>
      <c r="I21" s="27">
        <f>SUM(B21:H21)</f>
        <v>1369707.4</v>
      </c>
      <c r="N21" s="2"/>
    </row>
    <row r="22" spans="1:9" ht="18.75" customHeight="1">
      <c r="A22" s="20" t="s">
        <v>41</v>
      </c>
      <c r="B22" s="27">
        <v>3599</v>
      </c>
      <c r="C22" s="27">
        <v>5221</v>
      </c>
      <c r="D22" s="27">
        <v>9653.9</v>
      </c>
      <c r="E22" s="27">
        <v>12324.1</v>
      </c>
      <c r="F22" s="27">
        <v>45.7</v>
      </c>
      <c r="G22" s="27">
        <v>0</v>
      </c>
      <c r="H22" s="27">
        <v>0</v>
      </c>
      <c r="I22" s="27">
        <f aca="true" t="shared" si="0" ref="I22:I29">SUM(B22:H22)</f>
        <v>30843.7</v>
      </c>
    </row>
    <row r="23" spans="1:9" ht="18.75" customHeight="1">
      <c r="A23" s="20" t="s">
        <v>52</v>
      </c>
      <c r="B23" s="27">
        <v>347364.4</v>
      </c>
      <c r="C23" s="27">
        <v>455202.1</v>
      </c>
      <c r="D23" s="27">
        <v>855126.1</v>
      </c>
      <c r="E23" s="27">
        <v>1197314.6</v>
      </c>
      <c r="F23" s="27">
        <v>205313.6</v>
      </c>
      <c r="G23" s="27">
        <v>0</v>
      </c>
      <c r="H23" s="27">
        <v>0</v>
      </c>
      <c r="I23" s="27">
        <f t="shared" si="0"/>
        <v>3060320.8</v>
      </c>
    </row>
    <row r="24" spans="1:9" ht="18.75" customHeight="1">
      <c r="A24" s="20" t="s">
        <v>17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 t="shared" si="0"/>
        <v>0</v>
      </c>
    </row>
    <row r="25" spans="1:9" ht="18.75" customHeight="1">
      <c r="A25" s="20" t="s">
        <v>18</v>
      </c>
      <c r="B25" s="27">
        <v>80532.3</v>
      </c>
      <c r="C25" s="27">
        <v>98519.5</v>
      </c>
      <c r="D25" s="27">
        <v>238664.1</v>
      </c>
      <c r="E25" s="27">
        <v>523214.7</v>
      </c>
      <c r="F25" s="27">
        <f>F26+F27+F28</f>
        <v>79930.7</v>
      </c>
      <c r="G25" s="27">
        <f>G26+G27+G28</f>
        <v>6000</v>
      </c>
      <c r="H25" s="27">
        <v>0</v>
      </c>
      <c r="I25" s="27">
        <f t="shared" si="0"/>
        <v>1026861.3</v>
      </c>
    </row>
    <row r="26" spans="1:9" ht="18.75" customHeight="1">
      <c r="A26" s="20" t="s">
        <v>51</v>
      </c>
      <c r="B26" s="27">
        <v>8938.4</v>
      </c>
      <c r="C26" s="27">
        <v>20351.8</v>
      </c>
      <c r="D26" s="27">
        <v>139104</v>
      </c>
      <c r="E26" s="27">
        <v>191018.8</v>
      </c>
      <c r="F26" s="27">
        <v>79817.2</v>
      </c>
      <c r="G26" s="27">
        <v>6000</v>
      </c>
      <c r="H26" s="27">
        <v>0</v>
      </c>
      <c r="I26" s="27">
        <f t="shared" si="0"/>
        <v>445230.2</v>
      </c>
    </row>
    <row r="27" spans="1:9" ht="18.75" customHeight="1">
      <c r="A27" s="20" t="s">
        <v>42</v>
      </c>
      <c r="B27" s="27">
        <v>734.2</v>
      </c>
      <c r="C27" s="27">
        <v>883.8</v>
      </c>
      <c r="D27" s="27">
        <v>1247.7</v>
      </c>
      <c r="E27" s="27">
        <v>3305.7</v>
      </c>
      <c r="F27" s="27">
        <v>1.2</v>
      </c>
      <c r="G27" s="27">
        <v>0</v>
      </c>
      <c r="H27" s="27">
        <v>0</v>
      </c>
      <c r="I27" s="27">
        <f t="shared" si="0"/>
        <v>6172.6</v>
      </c>
    </row>
    <row r="28" spans="1:9" ht="18.75" customHeight="1">
      <c r="A28" s="20" t="s">
        <v>52</v>
      </c>
      <c r="B28" s="27">
        <v>70859.7</v>
      </c>
      <c r="C28" s="27">
        <v>77283.9</v>
      </c>
      <c r="D28" s="27">
        <v>98312.4</v>
      </c>
      <c r="E28" s="27">
        <v>328890.2</v>
      </c>
      <c r="F28" s="27">
        <v>112.3</v>
      </c>
      <c r="G28" s="27">
        <v>0</v>
      </c>
      <c r="H28" s="27">
        <v>0</v>
      </c>
      <c r="I28" s="27">
        <f t="shared" si="0"/>
        <v>575458.5</v>
      </c>
    </row>
    <row r="29" spans="1:9" ht="18.75" customHeight="1">
      <c r="A29" s="20" t="s">
        <v>17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f t="shared" si="0"/>
        <v>0</v>
      </c>
    </row>
    <row r="30" spans="1:9" ht="18.75" customHeight="1">
      <c r="A30" s="46">
        <v>1</v>
      </c>
      <c r="B30" s="47">
        <v>2</v>
      </c>
      <c r="C30" s="47">
        <v>3</v>
      </c>
      <c r="D30" s="47">
        <v>4</v>
      </c>
      <c r="E30" s="47">
        <v>5</v>
      </c>
      <c r="F30" s="47">
        <v>6</v>
      </c>
      <c r="G30" s="47">
        <v>7</v>
      </c>
      <c r="H30" s="47">
        <v>8</v>
      </c>
      <c r="I30" s="48">
        <v>9</v>
      </c>
    </row>
    <row r="31" spans="1:9" ht="18.75" customHeight="1">
      <c r="A31" s="20" t="s">
        <v>19</v>
      </c>
      <c r="B31" s="27">
        <v>316373.6</v>
      </c>
      <c r="C31" s="27">
        <v>459887.5</v>
      </c>
      <c r="D31" s="27">
        <f>D32+D33+D34+D35</f>
        <v>1129309.6</v>
      </c>
      <c r="E31" s="27">
        <v>1237234.3</v>
      </c>
      <c r="F31" s="27">
        <f>F32+F33+F34+F35</f>
        <v>276505.6</v>
      </c>
      <c r="G31" s="27">
        <f>G32+G33+G34+G35</f>
        <v>14700</v>
      </c>
      <c r="H31" s="27">
        <v>0</v>
      </c>
      <c r="I31" s="45">
        <f>I32+I33+I34+I35</f>
        <v>3434010.6</v>
      </c>
    </row>
    <row r="32" spans="1:9" ht="18.75" customHeight="1">
      <c r="A32" s="20" t="s">
        <v>51</v>
      </c>
      <c r="B32" s="27">
        <v>37004.1</v>
      </c>
      <c r="C32" s="27">
        <v>77632.1</v>
      </c>
      <c r="D32" s="27">
        <v>364089.7</v>
      </c>
      <c r="E32" s="27">
        <v>359791.5</v>
      </c>
      <c r="F32" s="27">
        <v>71259.8</v>
      </c>
      <c r="G32" s="27">
        <v>14700</v>
      </c>
      <c r="H32" s="27">
        <v>0</v>
      </c>
      <c r="I32" s="27">
        <f>SUM(B32:H32)</f>
        <v>924477.2</v>
      </c>
    </row>
    <row r="33" spans="1:9" ht="18.75" customHeight="1">
      <c r="A33" s="20" t="s">
        <v>41</v>
      </c>
      <c r="B33" s="27">
        <v>2864.8</v>
      </c>
      <c r="C33" s="27">
        <v>4337.2</v>
      </c>
      <c r="D33" s="27">
        <v>8406.2</v>
      </c>
      <c r="E33" s="27">
        <v>9018.4</v>
      </c>
      <c r="F33" s="27">
        <f>F22-F27</f>
        <v>44.5</v>
      </c>
      <c r="G33" s="27">
        <v>0</v>
      </c>
      <c r="H33" s="27">
        <v>0</v>
      </c>
      <c r="I33" s="27">
        <f>SUM(B33:H33)</f>
        <v>24671.1</v>
      </c>
    </row>
    <row r="34" spans="1:9" ht="18.75" customHeight="1">
      <c r="A34" s="20" t="s">
        <v>52</v>
      </c>
      <c r="B34" s="27">
        <v>276504.7</v>
      </c>
      <c r="C34" s="27">
        <v>377918.2</v>
      </c>
      <c r="D34" s="27">
        <v>756813.7</v>
      </c>
      <c r="E34" s="27">
        <v>868424.4</v>
      </c>
      <c r="F34" s="27">
        <v>205201.3</v>
      </c>
      <c r="G34" s="27">
        <v>0</v>
      </c>
      <c r="H34" s="27">
        <v>0</v>
      </c>
      <c r="I34" s="27">
        <f>SUM(B34:H34)</f>
        <v>2484862.3</v>
      </c>
    </row>
    <row r="35" spans="1:9" ht="18.75" customHeight="1">
      <c r="A35" s="20" t="s">
        <v>20</v>
      </c>
      <c r="B35" s="27">
        <v>0</v>
      </c>
      <c r="C35" s="27">
        <v>0</v>
      </c>
      <c r="D35" s="30">
        <v>0</v>
      </c>
      <c r="E35" s="27">
        <v>0</v>
      </c>
      <c r="F35" s="27">
        <v>0</v>
      </c>
      <c r="G35" s="27">
        <v>0</v>
      </c>
      <c r="H35" s="27">
        <v>0</v>
      </c>
      <c r="I35" s="27">
        <f>SUM(B35:H35)</f>
        <v>0</v>
      </c>
    </row>
    <row r="36" spans="1:9" ht="59.25" customHeight="1">
      <c r="A36" s="20" t="s">
        <v>72</v>
      </c>
      <c r="B36" s="27">
        <f>B37+B38+B39+B40</f>
        <v>200870.1</v>
      </c>
      <c r="C36" s="27">
        <f>C37+C38+C39+C40</f>
        <v>200237.3</v>
      </c>
      <c r="D36" s="27">
        <f>D37+D38+D39+D40</f>
        <v>72720.3</v>
      </c>
      <c r="E36" s="45">
        <f>E37+E38+E39+E40</f>
        <v>27209.4</v>
      </c>
      <c r="F36" s="45">
        <f>F37+F38+F39+F40</f>
        <v>11197.2</v>
      </c>
      <c r="G36" s="27">
        <v>0</v>
      </c>
      <c r="H36" s="27">
        <v>0</v>
      </c>
      <c r="I36" s="27">
        <f>I37+I38+I39+I40</f>
        <v>512234.3</v>
      </c>
    </row>
    <row r="37" spans="1:9" ht="18.75" customHeight="1">
      <c r="A37" s="20" t="s">
        <v>51</v>
      </c>
      <c r="B37" s="27">
        <f>B21-B42</f>
        <v>1731.2</v>
      </c>
      <c r="C37" s="27">
        <v>8884.8</v>
      </c>
      <c r="D37" s="30">
        <v>68621.3</v>
      </c>
      <c r="E37" s="45">
        <f>25130</f>
        <v>25130</v>
      </c>
      <c r="F37" s="45">
        <f>8216.2+620.9</f>
        <v>8837.1</v>
      </c>
      <c r="G37" s="27">
        <v>0</v>
      </c>
      <c r="H37" s="27">
        <v>0</v>
      </c>
      <c r="I37" s="27">
        <f>SUM(B37:H37)</f>
        <v>113204.4</v>
      </c>
    </row>
    <row r="38" spans="1:9" ht="18.75" customHeight="1">
      <c r="A38" s="20" t="s">
        <v>41</v>
      </c>
      <c r="B38" s="27">
        <v>2042.1</v>
      </c>
      <c r="C38" s="27">
        <v>2345.6</v>
      </c>
      <c r="D38" s="30">
        <v>82.1</v>
      </c>
      <c r="E38" s="45">
        <f>23</f>
        <v>23</v>
      </c>
      <c r="F38" s="45">
        <v>29.9</v>
      </c>
      <c r="G38" s="27">
        <v>0</v>
      </c>
      <c r="H38" s="27">
        <v>0</v>
      </c>
      <c r="I38" s="27">
        <f>SUM(B38:H38)</f>
        <v>4522.7</v>
      </c>
    </row>
    <row r="39" spans="1:9" ht="18.75" customHeight="1">
      <c r="A39" s="20" t="s">
        <v>52</v>
      </c>
      <c r="B39" s="27">
        <v>197096.8</v>
      </c>
      <c r="C39" s="27">
        <v>189006.9</v>
      </c>
      <c r="D39" s="30">
        <v>4016.9</v>
      </c>
      <c r="E39" s="45">
        <f>2056.4</f>
        <v>2056.4</v>
      </c>
      <c r="F39" s="45">
        <v>2330.2</v>
      </c>
      <c r="G39" s="27">
        <v>0</v>
      </c>
      <c r="H39" s="27">
        <v>0</v>
      </c>
      <c r="I39" s="27">
        <f>SUM(B39:H39)</f>
        <v>394507.2</v>
      </c>
    </row>
    <row r="40" spans="1:9" ht="18.75" customHeight="1">
      <c r="A40" s="20" t="s">
        <v>20</v>
      </c>
      <c r="B40" s="27">
        <v>0</v>
      </c>
      <c r="C40" s="27">
        <v>0</v>
      </c>
      <c r="D40" s="30">
        <v>0</v>
      </c>
      <c r="E40" s="45">
        <v>0</v>
      </c>
      <c r="F40" s="45">
        <v>0</v>
      </c>
      <c r="G40" s="27">
        <v>0</v>
      </c>
      <c r="H40" s="27">
        <v>0</v>
      </c>
      <c r="I40" s="27">
        <f>SUM(B40:H40)</f>
        <v>0</v>
      </c>
    </row>
    <row r="41" spans="1:9" ht="59.25" customHeight="1">
      <c r="A41" s="20" t="s">
        <v>56</v>
      </c>
      <c r="B41" s="27">
        <f aca="true" t="shared" si="1" ref="B41:G41">B42+B43+B44+B45</f>
        <v>196035.8</v>
      </c>
      <c r="C41" s="27">
        <f t="shared" si="1"/>
        <v>358169.7</v>
      </c>
      <c r="D41" s="27">
        <f t="shared" si="1"/>
        <v>1295253.4</v>
      </c>
      <c r="E41" s="27">
        <f t="shared" si="1"/>
        <v>1733239.6</v>
      </c>
      <c r="F41" s="27">
        <f t="shared" si="1"/>
        <v>345239.1</v>
      </c>
      <c r="G41" s="27">
        <f t="shared" si="1"/>
        <v>20700</v>
      </c>
      <c r="H41" s="27">
        <v>0</v>
      </c>
      <c r="I41" s="27">
        <f>I42+I43+I44+I45</f>
        <v>3948637.6</v>
      </c>
    </row>
    <row r="42" spans="1:9" ht="18.75" customHeight="1">
      <c r="A42" s="20" t="s">
        <v>51</v>
      </c>
      <c r="B42" s="27">
        <v>44211.3</v>
      </c>
      <c r="C42" s="27">
        <v>89099.1</v>
      </c>
      <c r="D42" s="27">
        <v>434572.4</v>
      </c>
      <c r="E42" s="27">
        <f aca="true" t="shared" si="2" ref="E42:F44">E21-E37</f>
        <v>525680.3</v>
      </c>
      <c r="F42" s="27">
        <f>F21-F37</f>
        <v>142239.9</v>
      </c>
      <c r="G42" s="27">
        <v>20700</v>
      </c>
      <c r="H42" s="27">
        <v>0</v>
      </c>
      <c r="I42" s="27">
        <f>SUM(B42:H42)</f>
        <v>1256503</v>
      </c>
    </row>
    <row r="43" spans="1:9" ht="18.75" customHeight="1">
      <c r="A43" s="20" t="s">
        <v>41</v>
      </c>
      <c r="B43" s="27">
        <v>1556.9</v>
      </c>
      <c r="C43" s="27">
        <v>2875.4</v>
      </c>
      <c r="D43" s="27">
        <v>9571.8</v>
      </c>
      <c r="E43" s="27">
        <f t="shared" si="2"/>
        <v>12301.1</v>
      </c>
      <c r="F43" s="27">
        <f t="shared" si="2"/>
        <v>15.8</v>
      </c>
      <c r="G43" s="27">
        <v>0</v>
      </c>
      <c r="H43" s="27">
        <v>0</v>
      </c>
      <c r="I43" s="27">
        <f>SUM(B43:H43)</f>
        <v>26321</v>
      </c>
    </row>
    <row r="44" spans="1:9" ht="18.75" customHeight="1">
      <c r="A44" s="20" t="s">
        <v>52</v>
      </c>
      <c r="B44" s="27">
        <v>150267.6</v>
      </c>
      <c r="C44" s="27">
        <v>266195.2</v>
      </c>
      <c r="D44" s="27">
        <v>851109.2</v>
      </c>
      <c r="E44" s="27">
        <f t="shared" si="2"/>
        <v>1195258.2</v>
      </c>
      <c r="F44" s="27">
        <f t="shared" si="2"/>
        <v>202983.4</v>
      </c>
      <c r="G44" s="27">
        <v>0</v>
      </c>
      <c r="H44" s="27">
        <v>0</v>
      </c>
      <c r="I44" s="27">
        <f>SUM(B44:H44)</f>
        <v>2665813.6</v>
      </c>
    </row>
    <row r="45" spans="1:9" ht="18.75" customHeight="1">
      <c r="A45" s="20" t="s">
        <v>20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f>SUM(B45:H45)</f>
        <v>0</v>
      </c>
    </row>
    <row r="46" spans="1:9" ht="23.25" customHeight="1" hidden="1">
      <c r="A46" s="9"/>
      <c r="B46" s="17"/>
      <c r="C46" s="17"/>
      <c r="D46" s="17"/>
      <c r="E46" s="17"/>
      <c r="F46" s="17"/>
      <c r="G46" s="17"/>
      <c r="H46" s="17"/>
      <c r="I46" s="17"/>
    </row>
    <row r="47" spans="1:13" s="38" customFormat="1" ht="201" customHeight="1">
      <c r="A47" s="92" t="s">
        <v>65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s="44" customFormat="1" ht="41.25" customHeight="1">
      <c r="A48" s="89" t="s">
        <v>71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1" ht="18.75">
      <c r="A49" s="3"/>
      <c r="B49" s="12"/>
      <c r="C49" s="12"/>
      <c r="D49" s="12"/>
      <c r="E49" s="12"/>
      <c r="F49" s="12"/>
      <c r="G49" s="12"/>
      <c r="H49" s="12"/>
      <c r="I49" s="29"/>
      <c r="J49" s="5"/>
      <c r="K49" s="5"/>
    </row>
    <row r="50" spans="1:11" ht="15.75">
      <c r="A50" s="4"/>
      <c r="B50" s="12"/>
      <c r="C50" s="12"/>
      <c r="D50" s="12"/>
      <c r="E50" s="12"/>
      <c r="F50" s="12"/>
      <c r="G50" s="12"/>
      <c r="H50" s="12"/>
      <c r="I50" s="12"/>
      <c r="J50" s="5"/>
      <c r="K50" s="5"/>
    </row>
    <row r="51" spans="1:9" ht="15.75">
      <c r="A51" s="6"/>
      <c r="B51" s="13"/>
      <c r="C51" s="13"/>
      <c r="D51" s="13"/>
      <c r="E51" s="13"/>
      <c r="F51" s="13"/>
      <c r="G51" s="13"/>
      <c r="H51" s="13"/>
      <c r="I51" s="13"/>
    </row>
  </sheetData>
  <sheetProtection/>
  <mergeCells count="24">
    <mergeCell ref="A48:M48"/>
    <mergeCell ref="J7:M7"/>
    <mergeCell ref="G1:I1"/>
    <mergeCell ref="G2:I2"/>
    <mergeCell ref="G3:I3"/>
    <mergeCell ref="G9:I9"/>
    <mergeCell ref="A17:A18"/>
    <mergeCell ref="B17:I17"/>
    <mergeCell ref="A47:M47"/>
    <mergeCell ref="J8:M8"/>
    <mergeCell ref="J9:M9"/>
    <mergeCell ref="J10:M10"/>
    <mergeCell ref="J11:M11"/>
    <mergeCell ref="J12:M12"/>
    <mergeCell ref="G10:I10"/>
    <mergeCell ref="G11:I11"/>
    <mergeCell ref="G12:I12"/>
    <mergeCell ref="A15:I15"/>
    <mergeCell ref="A14:I14"/>
    <mergeCell ref="G4:I4"/>
    <mergeCell ref="G5:I5"/>
    <mergeCell ref="G6:I6"/>
    <mergeCell ref="G7:I7"/>
    <mergeCell ref="G8:I8"/>
  </mergeCells>
  <printOptions/>
  <pageMargins left="0.7874015748031497" right="0.7874015748031497" top="1.3779527559055118" bottom="0.3937007874015748" header="0.31496062992125984" footer="0.31496062992125984"/>
  <pageSetup fitToHeight="0" fitToWidth="1" horizontalDpi="600" verticalDpi="600" orientation="landscape" paperSize="9" scale="77" r:id="rId1"/>
  <headerFooter differentFirst="1">
    <oddHeader>&amp;R&amp;14&amp;P</oddHeader>
  </headerFooter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Q86"/>
  <sheetViews>
    <sheetView view="pageBreakPreview" zoomScale="60" zoomScalePageLayoutView="0" workbookViewId="0" topLeftCell="A1">
      <selection activeCell="L25" sqref="L25"/>
    </sheetView>
  </sheetViews>
  <sheetFormatPr defaultColWidth="9.00390625" defaultRowHeight="15.75"/>
  <cols>
    <col min="1" max="1" width="6.25390625" style="9" customWidth="1"/>
    <col min="2" max="2" width="25.125" style="9" customWidth="1"/>
    <col min="3" max="3" width="13.875" style="9" customWidth="1"/>
    <col min="4" max="4" width="14.875" style="9" customWidth="1"/>
    <col min="5" max="16" width="8.875" style="9" customWidth="1"/>
    <col min="17" max="17" width="14.50390625" style="9" customWidth="1"/>
    <col min="18" max="16384" width="9.00390625" style="9" customWidth="1"/>
  </cols>
  <sheetData>
    <row r="29" spans="1:17" ht="26.25">
      <c r="A29" s="49" t="s">
        <v>73</v>
      </c>
      <c r="B29" s="49"/>
      <c r="C29" s="49"/>
      <c r="D29" s="49"/>
      <c r="E29" s="50"/>
      <c r="F29" s="50"/>
      <c r="G29" s="50"/>
      <c r="H29" s="49"/>
      <c r="I29" s="49"/>
      <c r="J29" s="49"/>
      <c r="K29" s="49"/>
      <c r="L29" s="50"/>
      <c r="M29" s="50"/>
      <c r="N29" s="50"/>
      <c r="O29" s="10"/>
      <c r="P29" s="10"/>
      <c r="Q29" s="10"/>
    </row>
    <row r="30" spans="1:16" ht="26.25">
      <c r="A30" s="49" t="s">
        <v>74</v>
      </c>
      <c r="B30" s="49"/>
      <c r="C30" s="49"/>
      <c r="D30" s="49"/>
      <c r="E30" s="51"/>
      <c r="F30" s="49"/>
      <c r="G30" s="51"/>
      <c r="H30" s="49"/>
      <c r="I30" s="49"/>
      <c r="J30" s="49"/>
      <c r="K30" s="49"/>
      <c r="L30" s="51"/>
      <c r="M30" s="49"/>
      <c r="N30" s="51" t="s">
        <v>69</v>
      </c>
      <c r="O30" s="10"/>
      <c r="P30" s="10"/>
    </row>
    <row r="31" spans="1:17" ht="26.25">
      <c r="A31" s="52"/>
      <c r="B31" s="52"/>
      <c r="C31" s="53"/>
      <c r="D31" s="52"/>
      <c r="E31" s="52"/>
      <c r="F31" s="53"/>
      <c r="G31" s="53"/>
      <c r="H31" s="52"/>
      <c r="I31" s="52"/>
      <c r="J31" s="53"/>
      <c r="K31" s="52"/>
      <c r="L31" s="52"/>
      <c r="M31" s="53"/>
      <c r="N31" s="53"/>
      <c r="O31" s="10"/>
      <c r="P31" s="10"/>
      <c r="Q31" s="10"/>
    </row>
    <row r="32" spans="1:17" ht="26.25">
      <c r="A32" s="49" t="s">
        <v>70</v>
      </c>
      <c r="B32" s="49"/>
      <c r="C32" s="49"/>
      <c r="D32" s="49"/>
      <c r="E32" s="50"/>
      <c r="F32" s="50"/>
      <c r="G32" s="50"/>
      <c r="H32" s="49"/>
      <c r="I32" s="49"/>
      <c r="J32" s="49"/>
      <c r="K32" s="49"/>
      <c r="L32" s="50"/>
      <c r="M32" s="50"/>
      <c r="N32" s="50"/>
      <c r="O32" s="10"/>
      <c r="P32" s="10"/>
      <c r="Q32" s="10"/>
    </row>
    <row r="33" spans="1:14" ht="24">
      <c r="A33" s="94" t="s">
        <v>15</v>
      </c>
      <c r="B33" s="94"/>
      <c r="C33" s="94"/>
      <c r="D33" s="94"/>
      <c r="E33" s="51"/>
      <c r="F33" s="49"/>
      <c r="G33" s="51"/>
      <c r="H33" s="94"/>
      <c r="I33" s="94"/>
      <c r="J33" s="94"/>
      <c r="K33" s="94"/>
      <c r="L33" s="51"/>
      <c r="M33" s="49"/>
      <c r="N33" s="51" t="s">
        <v>68</v>
      </c>
    </row>
    <row r="84" s="7" customFormat="1" ht="18"/>
    <row r="85" s="8" customFormat="1" ht="18.75"/>
    <row r="86" spans="8:9" ht="18.75">
      <c r="H86" s="93"/>
      <c r="I86" s="93"/>
    </row>
  </sheetData>
  <sheetProtection/>
  <mergeCells count="3">
    <mergeCell ref="H86:I86"/>
    <mergeCell ref="A33:D33"/>
    <mergeCell ref="H33:K33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ПравПортал</cp:lastModifiedBy>
  <cp:lastPrinted>2024-03-20T06:56:10Z</cp:lastPrinted>
  <dcterms:created xsi:type="dcterms:W3CDTF">2014-05-05T02:33:31Z</dcterms:created>
  <dcterms:modified xsi:type="dcterms:W3CDTF">2024-03-29T03:30:32Z</dcterms:modified>
  <cp:category/>
  <cp:version/>
  <cp:contentType/>
  <cp:contentStatus/>
</cp:coreProperties>
</file>