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ОКК" sheetId="2" r:id="rId1"/>
    <sheet name="Лист1" sheetId="1" r:id="rId2"/>
  </sheets>
  <definedNames>
    <definedName name="_xlnm.Print_Titles" localSheetId="1">Лист1!$22:$22</definedName>
    <definedName name="_xlnm.Print_Titles" localSheetId="0">ОКК!$29:$29</definedName>
    <definedName name="_xlnm.Print_Area" localSheetId="1">Лист1!$A$1:$N$94</definedName>
    <definedName name="_xlnm.Print_Area" localSheetId="0">ОКК!$A$1:$N$102</definedName>
  </definedName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1" l="1"/>
  <c r="K31" i="1" s="1"/>
  <c r="I43" i="1" l="1"/>
  <c r="J46" i="1" l="1"/>
  <c r="J38" i="1"/>
  <c r="L56" i="1"/>
  <c r="I54" i="1"/>
  <c r="I38" i="1"/>
  <c r="F29" i="1"/>
  <c r="I56" i="1"/>
  <c r="J30" i="1"/>
  <c r="I32" i="1" l="1"/>
  <c r="I31" i="1"/>
  <c r="I26" i="1" s="1"/>
  <c r="I29" i="1" l="1"/>
  <c r="I24" i="1" s="1"/>
  <c r="F56" i="1" l="1"/>
  <c r="G56" i="1"/>
  <c r="H56" i="1"/>
  <c r="E56" i="1"/>
  <c r="F55" i="1"/>
  <c r="G55" i="1"/>
  <c r="H55" i="1"/>
  <c r="I55" i="1"/>
  <c r="L55" i="1"/>
  <c r="E55" i="1"/>
  <c r="F54" i="1"/>
  <c r="F24" i="1" s="1"/>
  <c r="G54" i="1"/>
  <c r="H54" i="1"/>
  <c r="L54" i="1"/>
  <c r="E54" i="1"/>
  <c r="F87" i="1"/>
  <c r="F83" i="1" s="1"/>
  <c r="G87" i="1"/>
  <c r="G83" i="1" s="1"/>
  <c r="H87" i="1"/>
  <c r="H83" i="1" s="1"/>
  <c r="I87" i="1"/>
  <c r="I83" i="1" s="1"/>
  <c r="J87" i="1"/>
  <c r="K87" i="1"/>
  <c r="K83" i="1" s="1"/>
  <c r="L87" i="1"/>
  <c r="E87" i="1"/>
  <c r="E83" i="1" s="1"/>
  <c r="F88" i="1"/>
  <c r="G88" i="1"/>
  <c r="H88" i="1"/>
  <c r="I88" i="1"/>
  <c r="J88" i="1"/>
  <c r="K88" i="1"/>
  <c r="L88" i="1"/>
  <c r="E88" i="1"/>
  <c r="F78" i="1"/>
  <c r="G78" i="1"/>
  <c r="H78" i="1"/>
  <c r="I78" i="1"/>
  <c r="L78" i="1"/>
  <c r="E78" i="1"/>
  <c r="F73" i="1"/>
  <c r="G73" i="1"/>
  <c r="H73" i="1"/>
  <c r="I73" i="1"/>
  <c r="J73" i="1"/>
  <c r="K73" i="1"/>
  <c r="L73" i="1"/>
  <c r="E73" i="1"/>
  <c r="F68" i="1"/>
  <c r="G68" i="1"/>
  <c r="H68" i="1"/>
  <c r="I68" i="1"/>
  <c r="J68" i="1"/>
  <c r="K68" i="1"/>
  <c r="L68" i="1"/>
  <c r="E68" i="1"/>
  <c r="F63" i="1"/>
  <c r="G63" i="1"/>
  <c r="H63" i="1"/>
  <c r="I63" i="1"/>
  <c r="J63" i="1"/>
  <c r="K63" i="1"/>
  <c r="L63" i="1"/>
  <c r="E63" i="1"/>
  <c r="F58" i="1"/>
  <c r="G58" i="1"/>
  <c r="H58" i="1"/>
  <c r="I58" i="1"/>
  <c r="J58" i="1"/>
  <c r="K58" i="1"/>
  <c r="L58" i="1"/>
  <c r="E58" i="1"/>
  <c r="F48" i="1"/>
  <c r="G48" i="1"/>
  <c r="H48" i="1"/>
  <c r="I48" i="1"/>
  <c r="J48" i="1"/>
  <c r="K48" i="1"/>
  <c r="L48" i="1"/>
  <c r="E48" i="1"/>
  <c r="F43" i="1"/>
  <c r="G43" i="1"/>
  <c r="H43" i="1"/>
  <c r="J43" i="1"/>
  <c r="K43" i="1"/>
  <c r="L43" i="1"/>
  <c r="E43" i="1"/>
  <c r="M34" i="1"/>
  <c r="M35" i="1"/>
  <c r="M36" i="1"/>
  <c r="M37" i="1"/>
  <c r="M39" i="1"/>
  <c r="M40" i="1"/>
  <c r="M41" i="1"/>
  <c r="M42" i="1"/>
  <c r="M44" i="1"/>
  <c r="M45" i="1"/>
  <c r="M46" i="1"/>
  <c r="M47" i="1"/>
  <c r="M49" i="1"/>
  <c r="M50" i="1"/>
  <c r="M51" i="1"/>
  <c r="M52" i="1"/>
  <c r="M59" i="1"/>
  <c r="M60" i="1"/>
  <c r="M61" i="1"/>
  <c r="M62" i="1"/>
  <c r="M64" i="1"/>
  <c r="M65" i="1"/>
  <c r="M66" i="1"/>
  <c r="M67" i="1"/>
  <c r="M69" i="1"/>
  <c r="M70" i="1"/>
  <c r="M71" i="1"/>
  <c r="M72" i="1"/>
  <c r="M74" i="1"/>
  <c r="M75" i="1"/>
  <c r="M76" i="1"/>
  <c r="M77" i="1"/>
  <c r="M84" i="1"/>
  <c r="M85" i="1"/>
  <c r="M86" i="1"/>
  <c r="M89" i="1"/>
  <c r="M90" i="1"/>
  <c r="M91" i="1"/>
  <c r="M92" i="1"/>
  <c r="F38" i="1"/>
  <c r="G38" i="1"/>
  <c r="H38" i="1"/>
  <c r="K38" i="1"/>
  <c r="L38" i="1"/>
  <c r="E38" i="1"/>
  <c r="F33" i="1"/>
  <c r="E33" i="1"/>
  <c r="G33" i="1"/>
  <c r="G28" i="1" s="1"/>
  <c r="H33" i="1"/>
  <c r="I33" i="1"/>
  <c r="J33" i="1"/>
  <c r="K33" i="1"/>
  <c r="L33" i="1"/>
  <c r="J83" i="1"/>
  <c r="L83" i="1"/>
  <c r="H28" i="1" l="1"/>
  <c r="L53" i="1"/>
  <c r="G53" i="1"/>
  <c r="E28" i="1"/>
  <c r="F28" i="1"/>
  <c r="E53" i="1"/>
  <c r="M73" i="1"/>
  <c r="H53" i="1"/>
  <c r="K28" i="1"/>
  <c r="M48" i="1"/>
  <c r="L28" i="1"/>
  <c r="M33" i="1"/>
  <c r="M58" i="1"/>
  <c r="J28" i="1"/>
  <c r="I53" i="1"/>
  <c r="F53" i="1"/>
  <c r="I28" i="1"/>
  <c r="M68" i="1"/>
  <c r="M43" i="1"/>
  <c r="M38" i="1"/>
  <c r="M87" i="1"/>
  <c r="M83" i="1"/>
  <c r="M88" i="1"/>
  <c r="M63" i="1"/>
  <c r="H23" i="1" l="1"/>
  <c r="I23" i="1"/>
  <c r="G23" i="1"/>
  <c r="L23" i="1"/>
  <c r="F23" i="1"/>
  <c r="M28" i="1" l="1"/>
  <c r="F31" i="1" l="1"/>
  <c r="J31" i="1"/>
  <c r="E31" i="1"/>
  <c r="G31" i="1"/>
  <c r="G26" i="1" s="1"/>
  <c r="H31" i="1"/>
  <c r="H26" i="1" s="1"/>
  <c r="L31" i="1"/>
  <c r="L26" i="1" s="1"/>
  <c r="E30" i="1"/>
  <c r="F32" i="1"/>
  <c r="G32" i="1"/>
  <c r="H32" i="1"/>
  <c r="J32" i="1"/>
  <c r="K32" i="1"/>
  <c r="L32" i="1"/>
  <c r="L27" i="1" s="1"/>
  <c r="F30" i="1"/>
  <c r="G30" i="1"/>
  <c r="G25" i="1" s="1"/>
  <c r="H30" i="1"/>
  <c r="H25" i="1" s="1"/>
  <c r="I30" i="1"/>
  <c r="I25" i="1" s="1"/>
  <c r="K30" i="1"/>
  <c r="L30" i="1"/>
  <c r="L25" i="1" s="1"/>
  <c r="G29" i="1"/>
  <c r="G24" i="1" s="1"/>
  <c r="H29" i="1"/>
  <c r="H24" i="1" s="1"/>
  <c r="J29" i="1"/>
  <c r="K29" i="1"/>
  <c r="L29" i="1"/>
  <c r="L24" i="1" s="1"/>
  <c r="E29" i="1"/>
  <c r="E24" i="1" s="1"/>
  <c r="E25" i="1" l="1"/>
  <c r="M30" i="1"/>
  <c r="M31" i="1"/>
  <c r="M29" i="1"/>
  <c r="I57" i="1"/>
  <c r="I27" i="1" s="1"/>
  <c r="K82" i="1" l="1"/>
  <c r="K81" i="1" s="1"/>
  <c r="J82" i="1"/>
  <c r="F26" i="1"/>
  <c r="E32" i="1"/>
  <c r="M32" i="1" s="1"/>
  <c r="E57" i="1"/>
  <c r="F25" i="1"/>
  <c r="F57" i="1"/>
  <c r="F27" i="1" s="1"/>
  <c r="G57" i="1"/>
  <c r="G27" i="1" s="1"/>
  <c r="H57" i="1"/>
  <c r="H27" i="1" s="1"/>
  <c r="K56" i="1" l="1"/>
  <c r="K26" i="1" s="1"/>
  <c r="J81" i="1"/>
  <c r="J56" i="1" s="1"/>
  <c r="J26" i="1" s="1"/>
  <c r="M82" i="1"/>
  <c r="E26" i="1"/>
  <c r="E27" i="1"/>
  <c r="J80" i="1"/>
  <c r="K80" i="1"/>
  <c r="K55" i="1" s="1"/>
  <c r="K25" i="1" s="1"/>
  <c r="K57" i="1"/>
  <c r="K27" i="1" s="1"/>
  <c r="J57" i="1"/>
  <c r="M80" i="1" l="1"/>
  <c r="J55" i="1"/>
  <c r="J25" i="1" s="1"/>
  <c r="M25" i="1" s="1"/>
  <c r="J27" i="1"/>
  <c r="M27" i="1" s="1"/>
  <c r="M57" i="1"/>
  <c r="M81" i="1"/>
  <c r="E23" i="1"/>
  <c r="J79" i="1"/>
  <c r="J54" i="1" s="1"/>
  <c r="J24" i="1" s="1"/>
  <c r="K79" i="1"/>
  <c r="K78" i="1" l="1"/>
  <c r="K53" i="1" s="1"/>
  <c r="K23" i="1" s="1"/>
  <c r="K54" i="1"/>
  <c r="M55" i="1"/>
  <c r="M79" i="1"/>
  <c r="M78" i="1" s="1"/>
  <c r="J78" i="1"/>
  <c r="J53" i="1" s="1"/>
  <c r="J23" i="1" s="1"/>
  <c r="M26" i="1"/>
  <c r="M56" i="1"/>
  <c r="K24" i="1" l="1"/>
  <c r="M24" i="1" s="1"/>
  <c r="M23" i="1"/>
  <c r="M54" i="1"/>
  <c r="M53" i="1"/>
</calcChain>
</file>

<file path=xl/sharedStrings.xml><?xml version="1.0" encoding="utf-8"?>
<sst xmlns="http://schemas.openxmlformats.org/spreadsheetml/2006/main" count="359" uniqueCount="108">
  <si>
    <t>№ п/п</t>
  </si>
  <si>
    <t>Мероприятие 1.1.            Разработка проектно-сметной документации на благоустройство дворовых территорий многоквартирных домов</t>
  </si>
  <si>
    <t>всего в том числе</t>
  </si>
  <si>
    <t>федеральный бюджет</t>
  </si>
  <si>
    <t>краевой бюджет</t>
  </si>
  <si>
    <t>внебюджетные источники</t>
  </si>
  <si>
    <t>Источники финансирования</t>
  </si>
  <si>
    <t>2018 год</t>
  </si>
  <si>
    <t>Мероприятие 3.1.                                   Благоустройство территорий города, находящихся в ведении юридических лиц и индивидуальных предпринимателей</t>
  </si>
  <si>
    <t>Срок реали-зации</t>
  </si>
  <si>
    <t>Всего:</t>
  </si>
  <si>
    <t>КЖКХ, АЖР, АИР, АЛР, АОР, АЦР, заинтересо-ванные лица</t>
  </si>
  <si>
    <t xml:space="preserve">  КДХБТС, УЕЗ </t>
  </si>
  <si>
    <t xml:space="preserve"> ОТ,   заинтересо-ванные лица</t>
  </si>
  <si>
    <t>Приложение 4</t>
  </si>
  <si>
    <t>к муниципальной программе</t>
  </si>
  <si>
    <t>ПЕРЕЧЕНЬ</t>
  </si>
  <si>
    <t>мероприятий Программы</t>
  </si>
  <si>
    <t>Цель, задача,                   мероприятие</t>
  </si>
  <si>
    <t xml:space="preserve"> </t>
  </si>
  <si>
    <t>КДХБТС</t>
  </si>
  <si>
    <t>УЕЗ</t>
  </si>
  <si>
    <t>2023 год</t>
  </si>
  <si>
    <t>2024 год</t>
  </si>
  <si>
    <t>Мероприятие 1.2.          Проверка сметной документации на достоверность сметной стоимости работ по благоустройству дворовых территорий многоквартирных домов</t>
  </si>
  <si>
    <t>КЖКХ</t>
  </si>
  <si>
    <t>Мероприятие 1.4.                     Контроль качества выполнения работ по благоустройству дворовых территорий многоквартирных домов</t>
  </si>
  <si>
    <t>«Формирование современной</t>
  </si>
  <si>
    <t>городской среды города Барнаула»</t>
  </si>
  <si>
    <t>к постановлению</t>
  </si>
  <si>
    <t>администрации города</t>
  </si>
  <si>
    <t>от___________________№____</t>
  </si>
  <si>
    <t>Мероприятие 2.1.                                      Разработка проектно-сметной документации на благоустройство общественных территорий города</t>
  </si>
  <si>
    <t>Мероприятие 2.2.                                   Работы по  благоустройству общественных территорий города</t>
  </si>
  <si>
    <t>Мероприятие 2.3.                                  Контроль качества выполнения работ по благоустройству общественных территорий города</t>
  </si>
  <si>
    <t>городской  бюджет</t>
  </si>
  <si>
    <t>городской бюджет</t>
  </si>
  <si>
    <t>Ответствен-ный исполнитель, соисполните-ли, участники Программы</t>
  </si>
  <si>
    <t>Сумма расходов по годам реализации, тыс. рублей</t>
  </si>
  <si>
    <t>2019 год</t>
  </si>
  <si>
    <t>АЦР, заинтересо-ванные лица</t>
  </si>
  <si>
    <t>2020 год</t>
  </si>
  <si>
    <t>2021 год</t>
  </si>
  <si>
    <t xml:space="preserve">2022 год </t>
  </si>
  <si>
    <t xml:space="preserve">Мероприятие 1.3.                     Работы по благоустройству </t>
  </si>
  <si>
    <t>дворовых территорий многоквартирных домов</t>
  </si>
  <si>
    <t xml:space="preserve">КЖКХ, АЖР, АИР, АЛР, АОР, </t>
  </si>
  <si>
    <t>Задача 1.                                        Повышение  уровня благоустройства  дворовых территорий города</t>
  </si>
  <si>
    <t>Задача 3.                                     Повышение  уровня благоустройства территорий города, находящихся в ведении юридических лиц и индивидуальных предпринимателей</t>
  </si>
  <si>
    <t>Задача 2.                                      Повышение  уровня благоустройства общественных территорий города</t>
  </si>
  <si>
    <t>заинтересо-ванные лица</t>
  </si>
  <si>
    <t xml:space="preserve">КЖКХ, КДХБТС, УЕЗ, ОТ, АЖР, АИР, АЛР, АОР, АЦР, </t>
  </si>
  <si>
    <t>Цель - создание благоприятных условий жизнедеятельности населения города повышение  качества                   и комфорта    городской среды</t>
  </si>
  <si>
    <t>2025 год</t>
  </si>
  <si>
    <t>2018 - 2025</t>
  </si>
  <si>
    <t>2019 - 2025</t>
  </si>
  <si>
    <t>При   доведении   бюджетных   ассигнований  из  федерального и краевого бюджетов  в 2020-2024 годах,  при согласии   собственников   помещений в  многоквартирных   домах на софинансирование  благоустроительных  работ  из дополнительного перечня работ в 2020-2024 годах объемы финансирования подлежат уточнению.</t>
  </si>
  <si>
    <t>В 2023-2025 годах объем средств федерального и краевого бюджетов указан в соответствии  с соглашениями, заключенными администрацией города с Министерством строительства и жилищно-коммунального хозяйства Алтайского края от 27.01.2023 №01701000-1-2023-016.</t>
  </si>
  <si>
    <t>на 2018-2025 годы</t>
  </si>
  <si>
    <t>** В 2023-2025 годах объем средств федерального и краевого бюджетов указан в соответствии  с соглашениями, заключенными администрацией города с Министерством строительства и жилищно-коммунального хозяйства Алтайского края от 27.01.2023 №01701000-1-2023-016.</t>
  </si>
  <si>
    <t>482769,1*</t>
  </si>
  <si>
    <t>308176,7*</t>
  </si>
  <si>
    <t>26115,6*</t>
  </si>
  <si>
    <t>2517957,3*</t>
  </si>
  <si>
    <t>235129,7**</t>
  </si>
  <si>
    <t>260524,1**</t>
  </si>
  <si>
    <t>0,0**</t>
  </si>
  <si>
    <t>1563049,3*</t>
  </si>
  <si>
    <t>526638,4*</t>
  </si>
  <si>
    <t>2631,6**</t>
  </si>
  <si>
    <t>13644,8*</t>
  </si>
  <si>
    <t>86302,4*</t>
  </si>
  <si>
    <t>164091,5*</t>
  </si>
  <si>
    <t>194934,7*</t>
  </si>
  <si>
    <t>19880,2*</t>
  </si>
  <si>
    <t>1296681,4*</t>
  </si>
  <si>
    <t>1032796,4*</t>
  </si>
  <si>
    <t>132562,9**</t>
  </si>
  <si>
    <t>163097,6**</t>
  </si>
  <si>
    <t>1339,0**</t>
  </si>
  <si>
    <t>1647,5**</t>
  </si>
  <si>
    <t>86177,4*</t>
  </si>
  <si>
    <t>1284574,7*</t>
  </si>
  <si>
    <t>1029782,3*</t>
  </si>
  <si>
    <t>77588,4*</t>
  </si>
  <si>
    <t>318677,6**</t>
  </si>
  <si>
    <t>113242,0**</t>
  </si>
  <si>
    <t>6235,4**</t>
  </si>
  <si>
    <t>1221150,9**</t>
  </si>
  <si>
    <t>102566,8**</t>
  </si>
  <si>
    <t>97426,5**</t>
  </si>
  <si>
    <t>0.0**</t>
  </si>
  <si>
    <t>530252,9**</t>
  </si>
  <si>
    <t>144836,0**</t>
  </si>
  <si>
    <t>984,1**</t>
  </si>
  <si>
    <t>448823,1**</t>
  </si>
  <si>
    <t>306253,0**</t>
  </si>
  <si>
    <t>103894,8**</t>
  </si>
  <si>
    <t>1107914,9*</t>
  </si>
  <si>
    <t>481318,8*</t>
  </si>
  <si>
    <t>445207,9*</t>
  </si>
  <si>
    <t>* При   доведении   бюджетных   ассигнований  из  федерального и краевого бюджетов  в 2023-2025 годах,  при согласии   собственников   помещений в  многоквартирных   домах на софинансирование  благоустроительных  работ  из дополнительного перечня работ в 2023-2025 годах объемы финансирования подлежат уточнению.</t>
  </si>
  <si>
    <t>146175,0**</t>
  </si>
  <si>
    <t xml:space="preserve">к постановлению </t>
  </si>
  <si>
    <t xml:space="preserve">к муниципальной программе </t>
  </si>
  <si>
    <t xml:space="preserve">«Формирование современной </t>
  </si>
  <si>
    <t>на 2018 – 2025 годы</t>
  </si>
  <si>
    <t>от 31.03.2023 №440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</si>
</sst>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64" fontId="0" fillId="3" borderId="0" xfId="0" applyNumberFormat="1" applyFill="1"/>
    <xf numFmtId="0" fontId="0" fillId="3" borderId="0" xfId="0" applyFill="1"/>
    <xf numFmtId="164" fontId="0" fillId="4" borderId="0" xfId="0" applyNumberFormat="1" applyFill="1"/>
    <xf numFmtId="0" fontId="0" fillId="4" borderId="0" xfId="0" applyFill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vertical="top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8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9" fillId="0" borderId="0" xfId="0" applyFont="1"/>
    <xf numFmtId="0" fontId="10" fillId="2" borderId="0" xfId="0" applyFont="1" applyFill="1"/>
    <xf numFmtId="0" fontId="10" fillId="0" borderId="0" xfId="0" applyFont="1" applyAlignment="1">
      <alignment wrapText="1"/>
    </xf>
    <xf numFmtId="0" fontId="10" fillId="0" borderId="0" xfId="0" applyFont="1"/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"/>
  <sheetViews>
    <sheetView tabSelected="1" view="pageBreakPreview" zoomScale="80" zoomScaleNormal="80" zoomScaleSheetLayoutView="80" zoomScalePageLayoutView="80" workbookViewId="0">
      <selection activeCell="K5" sqref="K5"/>
    </sheetView>
  </sheetViews>
  <sheetFormatPr defaultRowHeight="15" x14ac:dyDescent="0.25"/>
  <cols>
    <col min="1" max="1" width="6.5703125" customWidth="1"/>
    <col min="2" max="2" width="28.42578125" customWidth="1"/>
    <col min="3" max="3" width="8.42578125" customWidth="1"/>
    <col min="4" max="4" width="17.5703125" customWidth="1"/>
    <col min="5" max="5" width="13.140625" customWidth="1"/>
    <col min="6" max="6" width="13.28515625" customWidth="1"/>
    <col min="7" max="8" width="13.5703125" customWidth="1"/>
    <col min="9" max="9" width="15" bestFit="1" customWidth="1"/>
    <col min="10" max="10" width="14.5703125" customWidth="1"/>
    <col min="11" max="11" width="15" bestFit="1" customWidth="1"/>
    <col min="12" max="12" width="12.85546875" customWidth="1"/>
    <col min="13" max="13" width="13.42578125" bestFit="1" customWidth="1"/>
    <col min="14" max="14" width="22.42578125" customWidth="1"/>
    <col min="15" max="15" width="10.28515625" bestFit="1" customWidth="1"/>
    <col min="17" max="19" width="10.28515625" bestFit="1" customWidth="1"/>
  </cols>
  <sheetData>
    <row r="1" spans="2:14" ht="24" customHeight="1" x14ac:dyDescent="0.4">
      <c r="K1" s="30" t="s">
        <v>14</v>
      </c>
      <c r="L1" s="10"/>
      <c r="M1" s="10"/>
      <c r="N1" s="10"/>
    </row>
    <row r="2" spans="2:14" ht="20.25" customHeight="1" x14ac:dyDescent="0.4">
      <c r="K2" s="30" t="s">
        <v>103</v>
      </c>
      <c r="L2" s="10"/>
      <c r="M2" s="10"/>
      <c r="N2" s="10"/>
    </row>
    <row r="3" spans="2:14" ht="18" customHeight="1" x14ac:dyDescent="0.4">
      <c r="K3" s="30" t="s">
        <v>30</v>
      </c>
      <c r="L3" s="10"/>
      <c r="M3" s="10"/>
      <c r="N3" s="10"/>
    </row>
    <row r="4" spans="2:14" ht="24" customHeight="1" x14ac:dyDescent="0.4">
      <c r="K4" s="30" t="s">
        <v>107</v>
      </c>
      <c r="L4" s="10"/>
      <c r="M4" s="10"/>
      <c r="N4" s="10"/>
    </row>
    <row r="5" spans="2:14" ht="26.25" x14ac:dyDescent="0.4">
      <c r="D5" s="11"/>
      <c r="H5" s="12"/>
      <c r="I5" s="29"/>
      <c r="J5" s="9"/>
      <c r="K5" s="9"/>
      <c r="L5" s="9"/>
      <c r="M5" s="9"/>
      <c r="N5" s="9"/>
    </row>
    <row r="6" spans="2:14" ht="21" customHeight="1" x14ac:dyDescent="0.4">
      <c r="H6" s="12"/>
      <c r="I6" s="29"/>
      <c r="J6" s="9"/>
      <c r="K6" s="9"/>
      <c r="L6" s="9"/>
      <c r="M6" s="9"/>
      <c r="N6" s="9"/>
    </row>
    <row r="7" spans="2:14" ht="23.25" customHeight="1" x14ac:dyDescent="0.4">
      <c r="F7" s="13"/>
      <c r="K7" s="30" t="s">
        <v>14</v>
      </c>
      <c r="L7" s="10"/>
      <c r="M7" s="10"/>
      <c r="N7" s="10"/>
    </row>
    <row r="8" spans="2:14" ht="21" customHeight="1" x14ac:dyDescent="0.4">
      <c r="B8" s="14"/>
      <c r="K8" s="30" t="s">
        <v>104</v>
      </c>
      <c r="L8" s="10"/>
      <c r="M8" s="10"/>
      <c r="N8" s="10"/>
    </row>
    <row r="9" spans="2:14" ht="20.25" customHeight="1" x14ac:dyDescent="0.4">
      <c r="H9" s="9"/>
      <c r="K9" s="30" t="s">
        <v>105</v>
      </c>
      <c r="L9" s="10"/>
      <c r="M9" s="10"/>
      <c r="N9" s="10"/>
    </row>
    <row r="10" spans="2:14" ht="21" customHeight="1" x14ac:dyDescent="0.4">
      <c r="K10" s="30" t="s">
        <v>28</v>
      </c>
      <c r="L10" s="10"/>
      <c r="M10" s="10"/>
      <c r="N10" s="10"/>
    </row>
    <row r="11" spans="2:14" ht="21" customHeight="1" x14ac:dyDescent="0.4">
      <c r="K11" s="30" t="s">
        <v>106</v>
      </c>
      <c r="L11" s="10"/>
      <c r="M11" s="10"/>
      <c r="N11" s="10"/>
    </row>
    <row r="12" spans="2:14" ht="21" customHeight="1" x14ac:dyDescent="0.4">
      <c r="K12" s="30"/>
      <c r="L12" s="10"/>
      <c r="M12" s="10"/>
      <c r="N12" s="10"/>
    </row>
    <row r="13" spans="2:14" ht="21" customHeight="1" x14ac:dyDescent="0.4">
      <c r="K13" s="30"/>
      <c r="L13" s="10"/>
      <c r="M13" s="10"/>
      <c r="N13" s="10"/>
    </row>
    <row r="14" spans="2:14" ht="21" customHeight="1" x14ac:dyDescent="0.4">
      <c r="K14" s="30"/>
      <c r="L14" s="10"/>
      <c r="M14" s="10"/>
      <c r="N14" s="10"/>
    </row>
    <row r="15" spans="2:14" ht="21" customHeight="1" x14ac:dyDescent="0.4">
      <c r="K15" s="30"/>
      <c r="L15" s="10"/>
      <c r="M15" s="10"/>
      <c r="N15" s="10"/>
    </row>
    <row r="16" spans="2:14" ht="21" customHeight="1" x14ac:dyDescent="0.4">
      <c r="K16" s="30"/>
      <c r="L16" s="10"/>
      <c r="M16" s="10"/>
      <c r="N16" s="10"/>
    </row>
    <row r="17" spans="1:18" ht="21" customHeight="1" x14ac:dyDescent="0.4">
      <c r="K17" s="30"/>
      <c r="L17" s="10"/>
      <c r="M17" s="10"/>
      <c r="N17" s="10"/>
    </row>
    <row r="18" spans="1:18" ht="21" customHeight="1" x14ac:dyDescent="0.4">
      <c r="K18" s="30"/>
      <c r="L18" s="10"/>
      <c r="M18" s="10"/>
      <c r="N18" s="10"/>
    </row>
    <row r="19" spans="1:18" ht="26.25" x14ac:dyDescent="0.4">
      <c r="I19" s="15"/>
      <c r="J19" s="9"/>
      <c r="K19" s="9"/>
      <c r="L19" s="9"/>
      <c r="M19" s="9"/>
      <c r="N19" s="9"/>
    </row>
    <row r="20" spans="1:18" ht="18.75" x14ac:dyDescent="0.3">
      <c r="I20" s="15"/>
      <c r="J20" s="15"/>
      <c r="K20" s="15"/>
      <c r="L20" s="15"/>
      <c r="M20" s="15"/>
      <c r="N20" s="15"/>
    </row>
    <row r="21" spans="1:18" ht="18.75" x14ac:dyDescent="0.3">
      <c r="I21" s="15"/>
      <c r="J21" s="15"/>
      <c r="K21" s="15"/>
      <c r="L21" s="15"/>
      <c r="M21" s="15"/>
      <c r="N21" s="15"/>
    </row>
    <row r="22" spans="1:18" ht="18.75" x14ac:dyDescent="0.3">
      <c r="I22" s="15"/>
      <c r="J22" s="15"/>
      <c r="K22" s="15"/>
      <c r="L22" s="15"/>
      <c r="M22" s="15"/>
      <c r="N22" s="15"/>
    </row>
    <row r="23" spans="1:18" ht="18.75" x14ac:dyDescent="0.3">
      <c r="I23" s="15"/>
      <c r="J23" s="15"/>
      <c r="K23" s="15"/>
      <c r="L23" s="15"/>
      <c r="M23" s="15"/>
      <c r="N23" s="15"/>
    </row>
    <row r="24" spans="1:18" ht="18.75" customHeight="1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8" ht="18.75" x14ac:dyDescent="0.3">
      <c r="E25" s="16"/>
      <c r="F25" s="16"/>
      <c r="G25" s="16"/>
      <c r="H25" s="16"/>
      <c r="I25" s="15"/>
      <c r="J25" s="15"/>
      <c r="K25" s="15"/>
      <c r="L25" s="15"/>
      <c r="M25" s="15"/>
      <c r="N25" s="15"/>
    </row>
    <row r="26" spans="1:18" ht="18.75" x14ac:dyDescent="0.3">
      <c r="A26" s="41" t="s">
        <v>0</v>
      </c>
      <c r="B26" s="41" t="s">
        <v>18</v>
      </c>
      <c r="C26" s="41" t="s">
        <v>9</v>
      </c>
      <c r="D26" s="41" t="s">
        <v>37</v>
      </c>
      <c r="E26" s="42" t="s">
        <v>38</v>
      </c>
      <c r="F26" s="42"/>
      <c r="G26" s="42"/>
      <c r="H26" s="42"/>
      <c r="I26" s="42"/>
      <c r="J26" s="42"/>
      <c r="K26" s="42"/>
      <c r="L26" s="42"/>
      <c r="M26" s="42"/>
      <c r="N26" s="41" t="s">
        <v>6</v>
      </c>
    </row>
    <row r="27" spans="1:18" x14ac:dyDescent="0.25">
      <c r="A27" s="41"/>
      <c r="B27" s="41"/>
      <c r="C27" s="41"/>
      <c r="D27" s="41"/>
      <c r="E27" s="43" t="s">
        <v>7</v>
      </c>
      <c r="F27" s="43" t="s">
        <v>39</v>
      </c>
      <c r="G27" s="43" t="s">
        <v>41</v>
      </c>
      <c r="H27" s="43" t="s">
        <v>42</v>
      </c>
      <c r="I27" s="43" t="s">
        <v>43</v>
      </c>
      <c r="J27" s="44" t="s">
        <v>22</v>
      </c>
      <c r="K27" s="44" t="s">
        <v>23</v>
      </c>
      <c r="L27" s="44" t="s">
        <v>53</v>
      </c>
      <c r="M27" s="43" t="s">
        <v>10</v>
      </c>
      <c r="N27" s="41"/>
    </row>
    <row r="28" spans="1:18" ht="81" customHeight="1" x14ac:dyDescent="0.25">
      <c r="A28" s="41"/>
      <c r="B28" s="41"/>
      <c r="C28" s="41"/>
      <c r="D28" s="41"/>
      <c r="E28" s="43"/>
      <c r="F28" s="43"/>
      <c r="G28" s="43"/>
      <c r="H28" s="43"/>
      <c r="I28" s="43"/>
      <c r="J28" s="45"/>
      <c r="K28" s="45"/>
      <c r="L28" s="45"/>
      <c r="M28" s="43"/>
      <c r="N28" s="41"/>
    </row>
    <row r="29" spans="1:18" ht="18.75" x14ac:dyDescent="0.25">
      <c r="A29" s="18">
        <v>1</v>
      </c>
      <c r="B29" s="17">
        <v>2</v>
      </c>
      <c r="C29" s="17">
        <v>3</v>
      </c>
      <c r="D29" s="17">
        <v>4</v>
      </c>
      <c r="E29" s="17">
        <v>5</v>
      </c>
      <c r="F29" s="18">
        <v>6</v>
      </c>
      <c r="G29" s="18">
        <v>7</v>
      </c>
      <c r="H29" s="18">
        <v>8</v>
      </c>
      <c r="I29" s="18">
        <v>9</v>
      </c>
      <c r="J29" s="18">
        <v>10</v>
      </c>
      <c r="K29" s="18">
        <v>11</v>
      </c>
      <c r="L29" s="18">
        <v>12</v>
      </c>
      <c r="M29" s="18">
        <v>13</v>
      </c>
      <c r="N29" s="18">
        <v>14</v>
      </c>
    </row>
    <row r="30" spans="1:18" ht="28.5" customHeight="1" x14ac:dyDescent="0.25">
      <c r="A30" s="50">
        <v>1</v>
      </c>
      <c r="B30" s="53" t="s">
        <v>52</v>
      </c>
      <c r="C30" s="55" t="s">
        <v>54</v>
      </c>
      <c r="D30" s="41" t="s">
        <v>51</v>
      </c>
      <c r="E30" s="19">
        <v>231001.8</v>
      </c>
      <c r="F30" s="19">
        <v>309475.90000000002</v>
      </c>
      <c r="G30" s="19">
        <v>269743.89999999997</v>
      </c>
      <c r="H30" s="19">
        <v>403956.2</v>
      </c>
      <c r="I30" s="19">
        <v>486718.1</v>
      </c>
      <c r="J30" s="19" t="s">
        <v>60</v>
      </c>
      <c r="K30" s="19" t="s">
        <v>61</v>
      </c>
      <c r="L30" s="19" t="s">
        <v>62</v>
      </c>
      <c r="M30" s="19" t="s">
        <v>63</v>
      </c>
      <c r="N30" s="20" t="s">
        <v>2</v>
      </c>
      <c r="O30" s="2"/>
      <c r="Q30" s="2"/>
      <c r="R30" s="2"/>
    </row>
    <row r="31" spans="1:18" ht="36.75" customHeight="1" x14ac:dyDescent="0.3">
      <c r="A31" s="51"/>
      <c r="B31" s="54"/>
      <c r="C31" s="56"/>
      <c r="D31" s="41"/>
      <c r="E31" s="19">
        <v>200942.8</v>
      </c>
      <c r="F31" s="19">
        <v>290070</v>
      </c>
      <c r="G31" s="19">
        <v>135336.70000000001</v>
      </c>
      <c r="H31" s="19">
        <v>216810</v>
      </c>
      <c r="I31" s="19">
        <v>224236</v>
      </c>
      <c r="J31" s="19" t="s">
        <v>64</v>
      </c>
      <c r="K31" s="19" t="s">
        <v>65</v>
      </c>
      <c r="L31" s="19" t="s">
        <v>66</v>
      </c>
      <c r="M31" s="19" t="s">
        <v>67</v>
      </c>
      <c r="N31" s="21" t="s">
        <v>3</v>
      </c>
      <c r="O31" s="2"/>
      <c r="Q31" s="2"/>
    </row>
    <row r="32" spans="1:18" ht="33" customHeight="1" x14ac:dyDescent="0.3">
      <c r="A32" s="51"/>
      <c r="B32" s="54"/>
      <c r="C32" s="56"/>
      <c r="D32" s="41"/>
      <c r="E32" s="19">
        <v>15124.7</v>
      </c>
      <c r="F32" s="19">
        <v>2930</v>
      </c>
      <c r="G32" s="19">
        <v>102615.29999999999</v>
      </c>
      <c r="H32" s="19">
        <v>103968.4</v>
      </c>
      <c r="I32" s="19">
        <v>153193.4</v>
      </c>
      <c r="J32" s="19" t="s">
        <v>102</v>
      </c>
      <c r="K32" s="19" t="s">
        <v>69</v>
      </c>
      <c r="L32" s="19" t="s">
        <v>66</v>
      </c>
      <c r="M32" s="19" t="s">
        <v>68</v>
      </c>
      <c r="N32" s="22" t="s">
        <v>4</v>
      </c>
      <c r="O32" s="2"/>
      <c r="Q32" s="2"/>
    </row>
    <row r="33" spans="1:17" ht="39" customHeight="1" x14ac:dyDescent="0.25">
      <c r="A33" s="51"/>
      <c r="B33" s="54"/>
      <c r="C33" s="56"/>
      <c r="D33" s="41"/>
      <c r="E33" s="19">
        <v>11239.400000000001</v>
      </c>
      <c r="F33" s="19">
        <v>10981.8</v>
      </c>
      <c r="G33" s="19">
        <v>18147.099999999999</v>
      </c>
      <c r="H33" s="19">
        <v>75000.600000000006</v>
      </c>
      <c r="I33" s="19">
        <v>94931.700000000012</v>
      </c>
      <c r="J33" s="19">
        <v>87819.6</v>
      </c>
      <c r="K33" s="19">
        <v>31376.2</v>
      </c>
      <c r="L33" s="19">
        <v>12470.8</v>
      </c>
      <c r="M33" s="19">
        <v>341967.20000000007</v>
      </c>
      <c r="N33" s="18" t="s">
        <v>35</v>
      </c>
      <c r="O33" s="2"/>
      <c r="Q33" s="2"/>
    </row>
    <row r="34" spans="1:17" ht="34.5" customHeight="1" x14ac:dyDescent="0.25">
      <c r="A34" s="52"/>
      <c r="B34" s="52"/>
      <c r="C34" s="57"/>
      <c r="D34" s="17" t="s">
        <v>50</v>
      </c>
      <c r="E34" s="19">
        <v>3694.9</v>
      </c>
      <c r="F34" s="19">
        <v>5494.1</v>
      </c>
      <c r="G34" s="19">
        <v>13644.8</v>
      </c>
      <c r="H34" s="19">
        <v>8177.2</v>
      </c>
      <c r="I34" s="19">
        <v>14357</v>
      </c>
      <c r="J34" s="19" t="s">
        <v>70</v>
      </c>
      <c r="K34" s="19" t="s">
        <v>70</v>
      </c>
      <c r="L34" s="19" t="s">
        <v>70</v>
      </c>
      <c r="M34" s="19" t="s">
        <v>71</v>
      </c>
      <c r="N34" s="20" t="s">
        <v>5</v>
      </c>
      <c r="O34" s="2"/>
      <c r="Q34" s="2"/>
    </row>
    <row r="35" spans="1:17" s="6" customFormat="1" ht="27.75" customHeight="1" x14ac:dyDescent="0.25">
      <c r="A35" s="46">
        <v>2</v>
      </c>
      <c r="B35" s="47" t="s">
        <v>47</v>
      </c>
      <c r="C35" s="41" t="s">
        <v>54</v>
      </c>
      <c r="D35" s="41" t="s">
        <v>11</v>
      </c>
      <c r="E35" s="19">
        <v>109881.4</v>
      </c>
      <c r="F35" s="19">
        <v>194962.69999999998</v>
      </c>
      <c r="G35" s="19">
        <v>218073.5</v>
      </c>
      <c r="H35" s="19">
        <v>148641.1</v>
      </c>
      <c r="I35" s="19">
        <v>246216.29999999996</v>
      </c>
      <c r="J35" s="19" t="s">
        <v>72</v>
      </c>
      <c r="K35" s="19" t="s">
        <v>73</v>
      </c>
      <c r="L35" s="19" t="s">
        <v>74</v>
      </c>
      <c r="M35" s="19" t="s">
        <v>75</v>
      </c>
      <c r="N35" s="20" t="s">
        <v>2</v>
      </c>
      <c r="O35" s="5"/>
      <c r="Q35" s="5"/>
    </row>
    <row r="36" spans="1:17" s="6" customFormat="1" ht="37.5" x14ac:dyDescent="0.3">
      <c r="A36" s="46"/>
      <c r="B36" s="48"/>
      <c r="C36" s="49"/>
      <c r="D36" s="41"/>
      <c r="E36" s="19">
        <v>94136.6</v>
      </c>
      <c r="F36" s="19">
        <v>180899.9</v>
      </c>
      <c r="G36" s="19">
        <v>130612</v>
      </c>
      <c r="H36" s="19">
        <v>117810</v>
      </c>
      <c r="I36" s="19">
        <v>213677.4</v>
      </c>
      <c r="J36" s="19" t="s">
        <v>77</v>
      </c>
      <c r="K36" s="19" t="s">
        <v>78</v>
      </c>
      <c r="L36" s="19" t="s">
        <v>66</v>
      </c>
      <c r="M36" s="19" t="s">
        <v>76</v>
      </c>
      <c r="N36" s="21" t="s">
        <v>3</v>
      </c>
      <c r="O36" s="5"/>
      <c r="Q36" s="5"/>
    </row>
    <row r="37" spans="1:17" s="6" customFormat="1" ht="18.75" x14ac:dyDescent="0.3">
      <c r="A37" s="46"/>
      <c r="B37" s="48"/>
      <c r="C37" s="49"/>
      <c r="D37" s="41"/>
      <c r="E37" s="19">
        <v>7085.5999999999995</v>
      </c>
      <c r="F37" s="19">
        <v>1827.3</v>
      </c>
      <c r="G37" s="19">
        <v>62567.6</v>
      </c>
      <c r="H37" s="19">
        <v>1190</v>
      </c>
      <c r="I37" s="19">
        <v>2158.3000000000002</v>
      </c>
      <c r="J37" s="19" t="s">
        <v>79</v>
      </c>
      <c r="K37" s="19" t="s">
        <v>80</v>
      </c>
      <c r="L37" s="19" t="s">
        <v>66</v>
      </c>
      <c r="M37" s="19">
        <v>77815.3</v>
      </c>
      <c r="N37" s="22" t="s">
        <v>4</v>
      </c>
      <c r="O37" s="5"/>
      <c r="Q37" s="5"/>
    </row>
    <row r="38" spans="1:17" s="6" customFormat="1" ht="18.75" x14ac:dyDescent="0.3">
      <c r="A38" s="46"/>
      <c r="B38" s="48"/>
      <c r="C38" s="49"/>
      <c r="D38" s="41"/>
      <c r="E38" s="19">
        <v>5089.3</v>
      </c>
      <c r="F38" s="19">
        <v>6741.4</v>
      </c>
      <c r="G38" s="19">
        <v>11249.1</v>
      </c>
      <c r="H38" s="19">
        <v>21463.9</v>
      </c>
      <c r="I38" s="19">
        <v>16023.599999999999</v>
      </c>
      <c r="J38" s="19">
        <v>16544.8</v>
      </c>
      <c r="K38" s="19">
        <v>16544.8</v>
      </c>
      <c r="L38" s="19">
        <v>6235.4</v>
      </c>
      <c r="M38" s="19">
        <v>99892.3</v>
      </c>
      <c r="N38" s="22" t="s">
        <v>36</v>
      </c>
      <c r="O38" s="5"/>
      <c r="Q38" s="5"/>
    </row>
    <row r="39" spans="1:17" s="6" customFormat="1" ht="33.75" customHeight="1" x14ac:dyDescent="0.3">
      <c r="A39" s="46"/>
      <c r="B39" s="48"/>
      <c r="C39" s="49"/>
      <c r="D39" s="41"/>
      <c r="E39" s="19">
        <v>3569.9</v>
      </c>
      <c r="F39" s="19">
        <v>5494.1</v>
      </c>
      <c r="G39" s="19">
        <v>13644.8</v>
      </c>
      <c r="H39" s="19">
        <v>8177.2</v>
      </c>
      <c r="I39" s="19">
        <v>14357</v>
      </c>
      <c r="J39" s="19" t="s">
        <v>70</v>
      </c>
      <c r="K39" s="19">
        <v>13644.8</v>
      </c>
      <c r="L39" s="19" t="s">
        <v>70</v>
      </c>
      <c r="M39" s="19" t="s">
        <v>81</v>
      </c>
      <c r="N39" s="21" t="s">
        <v>5</v>
      </c>
      <c r="O39" s="5"/>
      <c r="Q39" s="5"/>
    </row>
    <row r="40" spans="1:17" s="4" customFormat="1" ht="18.75" customHeight="1" x14ac:dyDescent="0.3">
      <c r="A40" s="58">
        <v>3</v>
      </c>
      <c r="B40" s="47" t="s">
        <v>1</v>
      </c>
      <c r="C40" s="41">
        <v>2018</v>
      </c>
      <c r="D40" s="41" t="s">
        <v>11</v>
      </c>
      <c r="E40" s="19">
        <v>3900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3900</v>
      </c>
      <c r="N40" s="21" t="s">
        <v>2</v>
      </c>
      <c r="O40" s="3"/>
      <c r="Q40" s="3"/>
    </row>
    <row r="41" spans="1:17" s="4" customFormat="1" ht="37.5" x14ac:dyDescent="0.3">
      <c r="A41" s="58"/>
      <c r="B41" s="47"/>
      <c r="C41" s="49"/>
      <c r="D41" s="41"/>
      <c r="E41" s="19">
        <v>3014.1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3014.1</v>
      </c>
      <c r="N41" s="21" t="s">
        <v>3</v>
      </c>
      <c r="O41" s="3"/>
      <c r="Q41" s="3"/>
    </row>
    <row r="42" spans="1:17" s="4" customFormat="1" ht="18.75" x14ac:dyDescent="0.3">
      <c r="A42" s="58"/>
      <c r="B42" s="47"/>
      <c r="C42" s="49"/>
      <c r="D42" s="41"/>
      <c r="E42" s="19">
        <v>226.9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226.9</v>
      </c>
      <c r="N42" s="22" t="s">
        <v>4</v>
      </c>
      <c r="O42" s="3"/>
      <c r="Q42" s="3"/>
    </row>
    <row r="43" spans="1:17" s="4" customFormat="1" ht="18.75" x14ac:dyDescent="0.3">
      <c r="A43" s="58"/>
      <c r="B43" s="47"/>
      <c r="C43" s="49"/>
      <c r="D43" s="41"/>
      <c r="E43" s="19">
        <v>659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659</v>
      </c>
      <c r="N43" s="22" t="s">
        <v>36</v>
      </c>
      <c r="O43" s="3"/>
      <c r="Q43" s="3"/>
    </row>
    <row r="44" spans="1:17" s="4" customFormat="1" ht="37.5" x14ac:dyDescent="0.25">
      <c r="A44" s="58"/>
      <c r="B44" s="47"/>
      <c r="C44" s="49"/>
      <c r="D44" s="41"/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 t="s">
        <v>5</v>
      </c>
      <c r="O44" s="3"/>
      <c r="Q44" s="3"/>
    </row>
    <row r="45" spans="1:17" s="4" customFormat="1" ht="18.75" x14ac:dyDescent="0.25">
      <c r="A45" s="58">
        <v>4</v>
      </c>
      <c r="B45" s="47" t="s">
        <v>24</v>
      </c>
      <c r="C45" s="41" t="s">
        <v>55</v>
      </c>
      <c r="D45" s="55" t="s">
        <v>25</v>
      </c>
      <c r="E45" s="19">
        <v>0</v>
      </c>
      <c r="F45" s="19">
        <v>1090</v>
      </c>
      <c r="G45" s="19">
        <v>610</v>
      </c>
      <c r="H45" s="19">
        <v>0</v>
      </c>
      <c r="I45" s="19">
        <v>1300</v>
      </c>
      <c r="J45" s="19">
        <v>0</v>
      </c>
      <c r="K45" s="19">
        <v>0</v>
      </c>
      <c r="L45" s="19">
        <v>0</v>
      </c>
      <c r="M45" s="19">
        <v>3000</v>
      </c>
      <c r="N45" s="20" t="s">
        <v>2</v>
      </c>
      <c r="O45" s="3"/>
      <c r="Q45" s="3"/>
    </row>
    <row r="46" spans="1:17" s="4" customFormat="1" ht="37.5" x14ac:dyDescent="0.3">
      <c r="A46" s="58"/>
      <c r="B46" s="47"/>
      <c r="C46" s="49"/>
      <c r="D46" s="56"/>
      <c r="E46" s="19">
        <v>0</v>
      </c>
      <c r="F46" s="19">
        <v>0</v>
      </c>
      <c r="G46" s="23">
        <v>0</v>
      </c>
      <c r="H46" s="23">
        <v>0</v>
      </c>
      <c r="I46" s="23">
        <v>0</v>
      </c>
      <c r="J46" s="19">
        <v>0</v>
      </c>
      <c r="K46" s="19">
        <v>0</v>
      </c>
      <c r="L46" s="19">
        <v>0</v>
      </c>
      <c r="M46" s="19">
        <v>0</v>
      </c>
      <c r="N46" s="21" t="s">
        <v>3</v>
      </c>
      <c r="O46" s="3"/>
      <c r="Q46" s="3"/>
    </row>
    <row r="47" spans="1:17" s="4" customFormat="1" ht="18.75" x14ac:dyDescent="0.3">
      <c r="A47" s="58"/>
      <c r="B47" s="47"/>
      <c r="C47" s="49"/>
      <c r="D47" s="56"/>
      <c r="E47" s="19">
        <v>0</v>
      </c>
      <c r="F47" s="19">
        <v>0</v>
      </c>
      <c r="G47" s="23">
        <v>0</v>
      </c>
      <c r="H47" s="23">
        <v>0</v>
      </c>
      <c r="I47" s="23">
        <v>0</v>
      </c>
      <c r="J47" s="19">
        <v>0</v>
      </c>
      <c r="K47" s="19">
        <v>0</v>
      </c>
      <c r="L47" s="19">
        <v>0</v>
      </c>
      <c r="M47" s="19">
        <v>0</v>
      </c>
      <c r="N47" s="22" t="s">
        <v>4</v>
      </c>
      <c r="O47" s="3"/>
      <c r="Q47" s="3"/>
    </row>
    <row r="48" spans="1:17" s="4" customFormat="1" ht="18.75" x14ac:dyDescent="0.3">
      <c r="A48" s="58"/>
      <c r="B48" s="47"/>
      <c r="C48" s="49"/>
      <c r="D48" s="56"/>
      <c r="E48" s="19">
        <v>0</v>
      </c>
      <c r="F48" s="19">
        <v>1090</v>
      </c>
      <c r="G48" s="19">
        <v>610</v>
      </c>
      <c r="H48" s="19">
        <v>0</v>
      </c>
      <c r="I48" s="19">
        <v>1300</v>
      </c>
      <c r="J48" s="19">
        <v>0</v>
      </c>
      <c r="K48" s="19">
        <v>0</v>
      </c>
      <c r="L48" s="19">
        <v>0</v>
      </c>
      <c r="M48" s="19">
        <v>3000</v>
      </c>
      <c r="N48" s="22" t="s">
        <v>36</v>
      </c>
      <c r="O48" s="3"/>
      <c r="Q48" s="3"/>
    </row>
    <row r="49" spans="1:19" s="4" customFormat="1" ht="57" customHeight="1" x14ac:dyDescent="0.25">
      <c r="A49" s="58"/>
      <c r="B49" s="47"/>
      <c r="C49" s="49"/>
      <c r="D49" s="59"/>
      <c r="E49" s="19">
        <v>0</v>
      </c>
      <c r="F49" s="19">
        <v>0</v>
      </c>
      <c r="G49" s="23">
        <v>0</v>
      </c>
      <c r="H49" s="23">
        <v>0</v>
      </c>
      <c r="I49" s="23">
        <v>0</v>
      </c>
      <c r="J49" s="19">
        <v>0</v>
      </c>
      <c r="K49" s="19">
        <v>0</v>
      </c>
      <c r="L49" s="19">
        <v>0</v>
      </c>
      <c r="M49" s="19">
        <v>0</v>
      </c>
      <c r="N49" s="20" t="s">
        <v>5</v>
      </c>
      <c r="O49" s="3"/>
      <c r="Q49" s="3"/>
    </row>
    <row r="50" spans="1:19" s="4" customFormat="1" ht="18.75" customHeight="1" x14ac:dyDescent="0.25">
      <c r="A50" s="58">
        <v>5</v>
      </c>
      <c r="B50" s="47" t="s">
        <v>44</v>
      </c>
      <c r="C50" s="41" t="s">
        <v>54</v>
      </c>
      <c r="D50" s="41" t="s">
        <v>46</v>
      </c>
      <c r="E50" s="19">
        <v>104581.4</v>
      </c>
      <c r="F50" s="19">
        <v>193872.69999999998</v>
      </c>
      <c r="G50" s="19">
        <v>217020.6</v>
      </c>
      <c r="H50" s="19">
        <v>148641.1</v>
      </c>
      <c r="I50" s="19">
        <v>241552.49999999997</v>
      </c>
      <c r="J50" s="19" t="s">
        <v>72</v>
      </c>
      <c r="K50" s="19" t="s">
        <v>73</v>
      </c>
      <c r="L50" s="19" t="s">
        <v>74</v>
      </c>
      <c r="M50" s="19" t="s">
        <v>82</v>
      </c>
      <c r="N50" s="20" t="s">
        <v>2</v>
      </c>
      <c r="O50" s="3"/>
      <c r="P50" s="3"/>
      <c r="Q50" s="3"/>
      <c r="R50" s="3"/>
      <c r="S50" s="3"/>
    </row>
    <row r="51" spans="1:19" s="4" customFormat="1" ht="38.25" customHeight="1" x14ac:dyDescent="0.25">
      <c r="A51" s="58"/>
      <c r="B51" s="47"/>
      <c r="C51" s="41"/>
      <c r="D51" s="41"/>
      <c r="E51" s="19">
        <v>91122.5</v>
      </c>
      <c r="F51" s="19">
        <v>180899.9</v>
      </c>
      <c r="G51" s="19">
        <v>130612</v>
      </c>
      <c r="H51" s="18">
        <v>117810</v>
      </c>
      <c r="I51" s="24">
        <v>213677.4</v>
      </c>
      <c r="J51" s="19" t="s">
        <v>77</v>
      </c>
      <c r="K51" s="19" t="s">
        <v>78</v>
      </c>
      <c r="L51" s="25" t="s">
        <v>66</v>
      </c>
      <c r="M51" s="19" t="s">
        <v>83</v>
      </c>
      <c r="N51" s="20" t="s">
        <v>3</v>
      </c>
      <c r="O51" s="3"/>
      <c r="Q51" s="3"/>
      <c r="R51" s="3"/>
    </row>
    <row r="52" spans="1:19" s="4" customFormat="1" ht="18.75" x14ac:dyDescent="0.25">
      <c r="A52" s="58"/>
      <c r="B52" s="54" t="s">
        <v>45</v>
      </c>
      <c r="C52" s="56"/>
      <c r="D52" s="51" t="s">
        <v>40</v>
      </c>
      <c r="E52" s="19">
        <v>6858.7</v>
      </c>
      <c r="F52" s="19">
        <v>1827.3</v>
      </c>
      <c r="G52" s="19">
        <v>62567.6</v>
      </c>
      <c r="H52" s="18">
        <v>1190</v>
      </c>
      <c r="I52" s="18">
        <v>2158.3000000000002</v>
      </c>
      <c r="J52" s="24" t="s">
        <v>79</v>
      </c>
      <c r="K52" s="19" t="s">
        <v>80</v>
      </c>
      <c r="L52" s="25" t="s">
        <v>66</v>
      </c>
      <c r="M52" s="19" t="s">
        <v>84</v>
      </c>
      <c r="N52" s="26" t="s">
        <v>4</v>
      </c>
      <c r="O52" s="3"/>
      <c r="Q52" s="3"/>
    </row>
    <row r="53" spans="1:19" s="4" customFormat="1" ht="18.75" x14ac:dyDescent="0.3">
      <c r="A53" s="58"/>
      <c r="B53" s="54"/>
      <c r="C53" s="56"/>
      <c r="D53" s="51"/>
      <c r="E53" s="19">
        <v>3030.3</v>
      </c>
      <c r="F53" s="19">
        <v>5651.4</v>
      </c>
      <c r="G53" s="19">
        <v>10196.200000000001</v>
      </c>
      <c r="H53" s="19">
        <v>21463.9</v>
      </c>
      <c r="I53" s="19">
        <v>11359.8</v>
      </c>
      <c r="J53" s="19">
        <v>16544.8</v>
      </c>
      <c r="K53" s="19">
        <v>16544.8</v>
      </c>
      <c r="L53" s="19">
        <v>6235.4</v>
      </c>
      <c r="M53" s="19">
        <v>91026.6</v>
      </c>
      <c r="N53" s="22" t="s">
        <v>36</v>
      </c>
      <c r="O53" s="3"/>
      <c r="Q53" s="3"/>
    </row>
    <row r="54" spans="1:19" s="4" customFormat="1" ht="37.5" x14ac:dyDescent="0.25">
      <c r="A54" s="58"/>
      <c r="B54" s="60"/>
      <c r="C54" s="59"/>
      <c r="D54" s="61"/>
      <c r="E54" s="19">
        <v>3569.9</v>
      </c>
      <c r="F54" s="19">
        <v>5494.1</v>
      </c>
      <c r="G54" s="19">
        <v>13644.8</v>
      </c>
      <c r="H54" s="19">
        <v>8177.2</v>
      </c>
      <c r="I54" s="19">
        <v>14357</v>
      </c>
      <c r="J54" s="19" t="s">
        <v>70</v>
      </c>
      <c r="K54" s="19" t="s">
        <v>70</v>
      </c>
      <c r="L54" s="19" t="s">
        <v>70</v>
      </c>
      <c r="M54" s="19" t="s">
        <v>81</v>
      </c>
      <c r="N54" s="20" t="s">
        <v>5</v>
      </c>
      <c r="O54" s="3"/>
      <c r="Q54" s="3"/>
      <c r="R54" s="3"/>
    </row>
    <row r="55" spans="1:19" s="4" customFormat="1" ht="18.75" customHeight="1" x14ac:dyDescent="0.3">
      <c r="A55" s="58">
        <v>6</v>
      </c>
      <c r="B55" s="47" t="s">
        <v>26</v>
      </c>
      <c r="C55" s="41" t="s">
        <v>54</v>
      </c>
      <c r="D55" s="41" t="s">
        <v>11</v>
      </c>
      <c r="E55" s="19">
        <v>1400</v>
      </c>
      <c r="F55" s="19">
        <v>0</v>
      </c>
      <c r="G55" s="19">
        <v>442.9</v>
      </c>
      <c r="H55" s="19">
        <v>0</v>
      </c>
      <c r="I55" s="19">
        <v>3363.8</v>
      </c>
      <c r="J55" s="19">
        <v>0</v>
      </c>
      <c r="K55" s="19">
        <v>0</v>
      </c>
      <c r="L55" s="19">
        <v>0</v>
      </c>
      <c r="M55" s="19">
        <v>5206.7000000000007</v>
      </c>
      <c r="N55" s="21" t="s">
        <v>2</v>
      </c>
      <c r="O55" s="3"/>
      <c r="Q55" s="3"/>
    </row>
    <row r="56" spans="1:19" s="4" customFormat="1" ht="37.5" x14ac:dyDescent="0.25">
      <c r="A56" s="58"/>
      <c r="B56" s="47"/>
      <c r="C56" s="49"/>
      <c r="D56" s="41"/>
      <c r="E56" s="19">
        <v>0</v>
      </c>
      <c r="F56" s="19">
        <v>0</v>
      </c>
      <c r="G56" s="23">
        <v>0</v>
      </c>
      <c r="H56" s="23">
        <v>0</v>
      </c>
      <c r="I56" s="23">
        <v>0</v>
      </c>
      <c r="J56" s="19">
        <v>0</v>
      </c>
      <c r="K56" s="19">
        <v>0</v>
      </c>
      <c r="L56" s="19">
        <v>0</v>
      </c>
      <c r="M56" s="19">
        <v>0</v>
      </c>
      <c r="N56" s="20" t="s">
        <v>3</v>
      </c>
      <c r="O56" s="3"/>
      <c r="Q56" s="3"/>
    </row>
    <row r="57" spans="1:19" s="4" customFormat="1" ht="18.75" x14ac:dyDescent="0.25">
      <c r="A57" s="58"/>
      <c r="B57" s="47"/>
      <c r="C57" s="49"/>
      <c r="D57" s="41"/>
      <c r="E57" s="19">
        <v>0</v>
      </c>
      <c r="F57" s="19">
        <v>0</v>
      </c>
      <c r="G57" s="23">
        <v>0</v>
      </c>
      <c r="H57" s="23">
        <v>0</v>
      </c>
      <c r="I57" s="23">
        <v>0</v>
      </c>
      <c r="J57" s="19">
        <v>0</v>
      </c>
      <c r="K57" s="19">
        <v>0</v>
      </c>
      <c r="L57" s="19">
        <v>0</v>
      </c>
      <c r="M57" s="19">
        <v>0</v>
      </c>
      <c r="N57" s="26" t="s">
        <v>4</v>
      </c>
      <c r="O57" s="3"/>
      <c r="Q57" s="3"/>
    </row>
    <row r="58" spans="1:19" s="4" customFormat="1" ht="18.75" x14ac:dyDescent="0.3">
      <c r="A58" s="58"/>
      <c r="B58" s="47"/>
      <c r="C58" s="49"/>
      <c r="D58" s="41"/>
      <c r="E58" s="19">
        <v>1400</v>
      </c>
      <c r="F58" s="19">
        <v>0</v>
      </c>
      <c r="G58" s="19">
        <v>442.9</v>
      </c>
      <c r="H58" s="19">
        <v>0</v>
      </c>
      <c r="I58" s="19">
        <v>3363.8</v>
      </c>
      <c r="J58" s="19">
        <v>0</v>
      </c>
      <c r="K58" s="19">
        <v>0</v>
      </c>
      <c r="L58" s="19">
        <v>0</v>
      </c>
      <c r="M58" s="19">
        <v>5206.7000000000007</v>
      </c>
      <c r="N58" s="22" t="s">
        <v>36</v>
      </c>
      <c r="O58" s="3"/>
      <c r="Q58" s="3"/>
    </row>
    <row r="59" spans="1:19" s="4" customFormat="1" ht="37.5" x14ac:dyDescent="0.25">
      <c r="A59" s="58"/>
      <c r="B59" s="47"/>
      <c r="C59" s="49"/>
      <c r="D59" s="41"/>
      <c r="E59" s="19">
        <v>0</v>
      </c>
      <c r="F59" s="19">
        <v>0</v>
      </c>
      <c r="G59" s="23">
        <v>0</v>
      </c>
      <c r="H59" s="23">
        <v>0</v>
      </c>
      <c r="I59" s="23">
        <v>0</v>
      </c>
      <c r="J59" s="19">
        <v>0</v>
      </c>
      <c r="K59" s="19">
        <v>0</v>
      </c>
      <c r="L59" s="19">
        <v>0</v>
      </c>
      <c r="M59" s="19">
        <v>0</v>
      </c>
      <c r="N59" s="20" t="s">
        <v>5</v>
      </c>
      <c r="O59" s="3"/>
      <c r="Q59" s="3"/>
    </row>
    <row r="60" spans="1:19" s="4" customFormat="1" ht="18.75" customHeight="1" x14ac:dyDescent="0.3">
      <c r="A60" s="58">
        <v>7</v>
      </c>
      <c r="B60" s="47" t="s">
        <v>49</v>
      </c>
      <c r="C60" s="41" t="s">
        <v>54</v>
      </c>
      <c r="D60" s="41" t="s">
        <v>12</v>
      </c>
      <c r="E60" s="19">
        <v>120995.4</v>
      </c>
      <c r="F60" s="19">
        <v>114513.20000000001</v>
      </c>
      <c r="G60" s="19">
        <v>51670.399999999987</v>
      </c>
      <c r="H60" s="19">
        <v>255315.1</v>
      </c>
      <c r="I60" s="19">
        <v>240501.8</v>
      </c>
      <c r="J60" s="19" t="s">
        <v>85</v>
      </c>
      <c r="K60" s="19" t="s">
        <v>86</v>
      </c>
      <c r="L60" s="19" t="s">
        <v>87</v>
      </c>
      <c r="M60" s="19" t="s">
        <v>88</v>
      </c>
      <c r="N60" s="21" t="s">
        <v>2</v>
      </c>
      <c r="O60" s="3"/>
      <c r="Q60" s="3"/>
      <c r="R60" s="3"/>
    </row>
    <row r="61" spans="1:19" s="4" customFormat="1" ht="37.5" x14ac:dyDescent="0.3">
      <c r="A61" s="58"/>
      <c r="B61" s="47"/>
      <c r="C61" s="49"/>
      <c r="D61" s="41"/>
      <c r="E61" s="19">
        <v>106806.2</v>
      </c>
      <c r="F61" s="19">
        <v>109170.1</v>
      </c>
      <c r="G61" s="19">
        <v>4724.7</v>
      </c>
      <c r="H61" s="19">
        <v>99000</v>
      </c>
      <c r="I61" s="19">
        <v>10558.6</v>
      </c>
      <c r="J61" s="19" t="s">
        <v>89</v>
      </c>
      <c r="K61" s="19" t="s">
        <v>90</v>
      </c>
      <c r="L61" s="19" t="s">
        <v>91</v>
      </c>
      <c r="M61" s="19" t="s">
        <v>92</v>
      </c>
      <c r="N61" s="21" t="s">
        <v>3</v>
      </c>
      <c r="O61" s="3"/>
      <c r="Q61" s="3"/>
      <c r="R61" s="3"/>
    </row>
    <row r="62" spans="1:19" s="4" customFormat="1" ht="18.75" x14ac:dyDescent="0.3">
      <c r="A62" s="58"/>
      <c r="B62" s="47"/>
      <c r="C62" s="49"/>
      <c r="D62" s="41"/>
      <c r="E62" s="19">
        <v>8039.1</v>
      </c>
      <c r="F62" s="19">
        <v>1102.7</v>
      </c>
      <c r="G62" s="19">
        <v>40047.699999999997</v>
      </c>
      <c r="H62" s="19">
        <v>102778.4</v>
      </c>
      <c r="I62" s="19">
        <v>151035.1</v>
      </c>
      <c r="J62" s="19" t="s">
        <v>93</v>
      </c>
      <c r="K62" s="19" t="s">
        <v>94</v>
      </c>
      <c r="L62" s="19" t="s">
        <v>66</v>
      </c>
      <c r="M62" s="19" t="s">
        <v>95</v>
      </c>
      <c r="N62" s="22" t="s">
        <v>4</v>
      </c>
      <c r="O62" s="3"/>
      <c r="Q62" s="3"/>
    </row>
    <row r="63" spans="1:19" s="4" customFormat="1" ht="18.75" x14ac:dyDescent="0.3">
      <c r="A63" s="58"/>
      <c r="B63" s="47"/>
      <c r="C63" s="49"/>
      <c r="D63" s="41"/>
      <c r="E63" s="19">
        <v>6150.1</v>
      </c>
      <c r="F63" s="19">
        <v>4240.3999999999996</v>
      </c>
      <c r="G63" s="19">
        <v>6897.9999999999991</v>
      </c>
      <c r="H63" s="19">
        <v>53536.7</v>
      </c>
      <c r="I63" s="19">
        <v>78908.100000000006</v>
      </c>
      <c r="J63" s="19">
        <v>71274.8</v>
      </c>
      <c r="K63" s="19">
        <v>14831.400000000001</v>
      </c>
      <c r="L63" s="19">
        <v>6235.4</v>
      </c>
      <c r="M63" s="19">
        <v>242074.89999999997</v>
      </c>
      <c r="N63" s="22" t="s">
        <v>36</v>
      </c>
      <c r="O63" s="3"/>
      <c r="Q63" s="3"/>
    </row>
    <row r="64" spans="1:19" s="4" customFormat="1" ht="37.5" x14ac:dyDescent="0.3">
      <c r="A64" s="58"/>
      <c r="B64" s="47"/>
      <c r="C64" s="49"/>
      <c r="D64" s="41"/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25">
        <v>0</v>
      </c>
      <c r="M64" s="19">
        <v>0</v>
      </c>
      <c r="N64" s="21" t="s">
        <v>5</v>
      </c>
      <c r="O64" s="3"/>
      <c r="Q64" s="3"/>
    </row>
    <row r="65" spans="1:19" s="4" customFormat="1" ht="18.75" customHeight="1" x14ac:dyDescent="0.3">
      <c r="A65" s="58">
        <v>8</v>
      </c>
      <c r="B65" s="47" t="s">
        <v>32</v>
      </c>
      <c r="C65" s="41" t="s">
        <v>54</v>
      </c>
      <c r="D65" s="56" t="s">
        <v>20</v>
      </c>
      <c r="E65" s="19">
        <v>1035.3999999999999</v>
      </c>
      <c r="F65" s="19">
        <v>1086.0999999999999</v>
      </c>
      <c r="G65" s="19">
        <v>2433.6999999999998</v>
      </c>
      <c r="H65" s="19">
        <v>5433.7</v>
      </c>
      <c r="I65" s="19">
        <v>14633.3</v>
      </c>
      <c r="J65" s="19">
        <v>7000</v>
      </c>
      <c r="K65" s="19">
        <v>7000</v>
      </c>
      <c r="L65" s="19">
        <v>0</v>
      </c>
      <c r="M65" s="19">
        <v>38622.199999999997</v>
      </c>
      <c r="N65" s="21" t="s">
        <v>2</v>
      </c>
      <c r="O65" s="3"/>
      <c r="P65" s="3"/>
      <c r="Q65" s="3"/>
    </row>
    <row r="66" spans="1:19" s="4" customFormat="1" ht="37.5" x14ac:dyDescent="0.3">
      <c r="A66" s="58"/>
      <c r="B66" s="47"/>
      <c r="C66" s="49"/>
      <c r="D66" s="56"/>
      <c r="E66" s="19">
        <v>934</v>
      </c>
      <c r="F66" s="19">
        <v>1043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25">
        <v>0</v>
      </c>
      <c r="M66" s="19">
        <v>1977</v>
      </c>
      <c r="N66" s="21" t="s">
        <v>3</v>
      </c>
      <c r="O66" s="3"/>
      <c r="Q66" s="3"/>
      <c r="S66" s="3"/>
    </row>
    <row r="67" spans="1:19" s="4" customFormat="1" ht="18.75" x14ac:dyDescent="0.3">
      <c r="A67" s="58"/>
      <c r="B67" s="47"/>
      <c r="C67" s="49"/>
      <c r="D67" s="56"/>
      <c r="E67" s="19">
        <v>70.3</v>
      </c>
      <c r="F67" s="19">
        <v>10.5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25">
        <v>0</v>
      </c>
      <c r="M67" s="19">
        <v>80.8</v>
      </c>
      <c r="N67" s="22" t="s">
        <v>4</v>
      </c>
      <c r="O67" s="3"/>
      <c r="Q67" s="3"/>
      <c r="S67" s="3"/>
    </row>
    <row r="68" spans="1:19" s="4" customFormat="1" ht="18.75" x14ac:dyDescent="0.3">
      <c r="A68" s="58"/>
      <c r="B68" s="47"/>
      <c r="C68" s="49"/>
      <c r="D68" s="56"/>
      <c r="E68" s="19">
        <v>31.1</v>
      </c>
      <c r="F68" s="19">
        <v>32.6</v>
      </c>
      <c r="G68" s="19">
        <v>2433.6999999999998</v>
      </c>
      <c r="H68" s="19">
        <v>5433.7</v>
      </c>
      <c r="I68" s="23">
        <v>14633.3</v>
      </c>
      <c r="J68" s="23">
        <v>7000</v>
      </c>
      <c r="K68" s="23">
        <v>7000</v>
      </c>
      <c r="L68" s="25">
        <v>0</v>
      </c>
      <c r="M68" s="19">
        <v>36564.399999999994</v>
      </c>
      <c r="N68" s="22" t="s">
        <v>36</v>
      </c>
      <c r="O68" s="3"/>
      <c r="Q68" s="3"/>
    </row>
    <row r="69" spans="1:19" s="4" customFormat="1" ht="37.5" x14ac:dyDescent="0.25">
      <c r="A69" s="58"/>
      <c r="B69" s="47"/>
      <c r="C69" s="49"/>
      <c r="D69" s="59"/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25">
        <v>0</v>
      </c>
      <c r="M69" s="19">
        <v>0</v>
      </c>
      <c r="N69" s="20" t="s">
        <v>5</v>
      </c>
      <c r="O69" s="3"/>
      <c r="Q69" s="3"/>
    </row>
    <row r="70" spans="1:19" s="4" customFormat="1" ht="18.75" customHeight="1" x14ac:dyDescent="0.25">
      <c r="A70" s="58">
        <v>9</v>
      </c>
      <c r="B70" s="60" t="s">
        <v>33</v>
      </c>
      <c r="C70" s="41" t="s">
        <v>54</v>
      </c>
      <c r="D70" s="55" t="s">
        <v>20</v>
      </c>
      <c r="E70" s="19">
        <v>65308.800000000003</v>
      </c>
      <c r="F70" s="19">
        <v>112597.3</v>
      </c>
      <c r="G70" s="19">
        <v>48767.999999999993</v>
      </c>
      <c r="H70" s="19">
        <v>248724.8</v>
      </c>
      <c r="I70" s="19">
        <v>222368.2</v>
      </c>
      <c r="J70" s="19" t="s">
        <v>96</v>
      </c>
      <c r="K70" s="19" t="s">
        <v>97</v>
      </c>
      <c r="L70" s="19" t="s">
        <v>66</v>
      </c>
      <c r="M70" s="19" t="s">
        <v>98</v>
      </c>
      <c r="N70" s="20" t="s">
        <v>2</v>
      </c>
      <c r="O70" s="3"/>
      <c r="Q70" s="3"/>
      <c r="R70" s="3"/>
    </row>
    <row r="71" spans="1:19" s="4" customFormat="1" ht="37.5" x14ac:dyDescent="0.25">
      <c r="A71" s="58"/>
      <c r="B71" s="47"/>
      <c r="C71" s="49"/>
      <c r="D71" s="56"/>
      <c r="E71" s="19">
        <v>58915.1</v>
      </c>
      <c r="F71" s="19">
        <v>108127.1</v>
      </c>
      <c r="G71" s="19">
        <v>4724.7</v>
      </c>
      <c r="H71" s="18">
        <v>99000</v>
      </c>
      <c r="I71" s="24">
        <v>10558.6</v>
      </c>
      <c r="J71" s="24" t="s">
        <v>89</v>
      </c>
      <c r="K71" s="24" t="s">
        <v>90</v>
      </c>
      <c r="L71" s="19" t="s">
        <v>66</v>
      </c>
      <c r="M71" s="19" t="s">
        <v>99</v>
      </c>
      <c r="N71" s="20" t="s">
        <v>3</v>
      </c>
      <c r="O71" s="3"/>
      <c r="Q71" s="3"/>
      <c r="R71" s="3"/>
    </row>
    <row r="72" spans="1:19" s="4" customFormat="1" ht="18.75" x14ac:dyDescent="0.25">
      <c r="A72" s="58"/>
      <c r="B72" s="47"/>
      <c r="C72" s="49"/>
      <c r="D72" s="56"/>
      <c r="E72" s="19">
        <v>4434.3999999999996</v>
      </c>
      <c r="F72" s="19">
        <v>1092.2</v>
      </c>
      <c r="G72" s="19">
        <v>40047.699999999997</v>
      </c>
      <c r="H72" s="18">
        <v>102778.4</v>
      </c>
      <c r="I72" s="18">
        <v>151035.1</v>
      </c>
      <c r="J72" s="24" t="s">
        <v>93</v>
      </c>
      <c r="K72" s="24" t="s">
        <v>94</v>
      </c>
      <c r="L72" s="19" t="s">
        <v>66</v>
      </c>
      <c r="M72" s="19" t="s">
        <v>100</v>
      </c>
      <c r="N72" s="26" t="s">
        <v>4</v>
      </c>
      <c r="O72" s="3"/>
      <c r="Q72" s="3"/>
    </row>
    <row r="73" spans="1:19" s="4" customFormat="1" ht="18.75" x14ac:dyDescent="0.3">
      <c r="A73" s="58"/>
      <c r="B73" s="47"/>
      <c r="C73" s="49"/>
      <c r="D73" s="56"/>
      <c r="E73" s="19">
        <v>1959.3</v>
      </c>
      <c r="F73" s="19">
        <v>3378</v>
      </c>
      <c r="G73" s="19">
        <v>3995.6</v>
      </c>
      <c r="H73" s="19">
        <v>46946.400000000001</v>
      </c>
      <c r="I73" s="19">
        <v>60774.5</v>
      </c>
      <c r="J73" s="19">
        <v>58850.2</v>
      </c>
      <c r="K73" s="19">
        <v>5484.2</v>
      </c>
      <c r="L73" s="19">
        <v>0</v>
      </c>
      <c r="M73" s="19">
        <v>181388.2</v>
      </c>
      <c r="N73" s="22" t="s">
        <v>36</v>
      </c>
      <c r="O73" s="3"/>
      <c r="Q73" s="3"/>
    </row>
    <row r="74" spans="1:19" s="4" customFormat="1" ht="37.5" x14ac:dyDescent="0.25">
      <c r="A74" s="58"/>
      <c r="B74" s="47"/>
      <c r="C74" s="49"/>
      <c r="D74" s="59"/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0" t="s">
        <v>5</v>
      </c>
      <c r="O74" s="3"/>
      <c r="Q74" s="3"/>
    </row>
    <row r="75" spans="1:19" s="4" customFormat="1" ht="18.75" customHeight="1" x14ac:dyDescent="0.25">
      <c r="A75" s="58"/>
      <c r="B75" s="47"/>
      <c r="C75" s="41" t="s">
        <v>54</v>
      </c>
      <c r="D75" s="55" t="s">
        <v>21</v>
      </c>
      <c r="E75" s="19">
        <v>52053.1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52053.1</v>
      </c>
      <c r="N75" s="20" t="s">
        <v>2</v>
      </c>
      <c r="O75" s="3"/>
      <c r="Q75" s="3"/>
    </row>
    <row r="76" spans="1:19" s="4" customFormat="1" ht="37.5" x14ac:dyDescent="0.25">
      <c r="A76" s="58"/>
      <c r="B76" s="47"/>
      <c r="C76" s="49"/>
      <c r="D76" s="56"/>
      <c r="E76" s="19">
        <v>46957.1</v>
      </c>
      <c r="F76" s="19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19">
        <v>46957.1</v>
      </c>
      <c r="N76" s="20" t="s">
        <v>3</v>
      </c>
      <c r="O76" s="3"/>
      <c r="Q76" s="3"/>
    </row>
    <row r="77" spans="1:19" s="4" customFormat="1" ht="18.75" x14ac:dyDescent="0.25">
      <c r="A77" s="58"/>
      <c r="B77" s="47"/>
      <c r="C77" s="49"/>
      <c r="D77" s="56"/>
      <c r="E77" s="19">
        <v>3534.4</v>
      </c>
      <c r="F77" s="19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19">
        <v>3534.4</v>
      </c>
      <c r="N77" s="26" t="s">
        <v>4</v>
      </c>
      <c r="O77" s="3"/>
      <c r="Q77" s="3"/>
    </row>
    <row r="78" spans="1:19" s="4" customFormat="1" ht="18.75" x14ac:dyDescent="0.3">
      <c r="A78" s="58"/>
      <c r="B78" s="47"/>
      <c r="C78" s="49"/>
      <c r="D78" s="56"/>
      <c r="E78" s="19">
        <v>1561.6</v>
      </c>
      <c r="F78" s="19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19">
        <v>1561.6</v>
      </c>
      <c r="N78" s="22" t="s">
        <v>36</v>
      </c>
      <c r="O78" s="3"/>
      <c r="Q78" s="3"/>
    </row>
    <row r="79" spans="1:19" s="4" customFormat="1" ht="37.5" x14ac:dyDescent="0.25">
      <c r="A79" s="58"/>
      <c r="B79" s="47"/>
      <c r="C79" s="49"/>
      <c r="D79" s="59"/>
      <c r="E79" s="19">
        <v>0</v>
      </c>
      <c r="F79" s="19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19">
        <v>0</v>
      </c>
      <c r="N79" s="20" t="s">
        <v>5</v>
      </c>
      <c r="O79" s="3"/>
      <c r="Q79" s="3"/>
    </row>
    <row r="80" spans="1:19" s="4" customFormat="1" ht="18.75" customHeight="1" x14ac:dyDescent="0.25">
      <c r="A80" s="58">
        <v>10</v>
      </c>
      <c r="B80" s="47" t="s">
        <v>34</v>
      </c>
      <c r="C80" s="41" t="s">
        <v>54</v>
      </c>
      <c r="D80" s="55" t="s">
        <v>20</v>
      </c>
      <c r="E80" s="19">
        <v>1248.0999999999999</v>
      </c>
      <c r="F80" s="19">
        <v>829.8</v>
      </c>
      <c r="G80" s="19">
        <v>468.7</v>
      </c>
      <c r="H80" s="19">
        <v>1156.5999999999999</v>
      </c>
      <c r="I80" s="19">
        <v>3500.3</v>
      </c>
      <c r="J80" s="19">
        <v>5424.6</v>
      </c>
      <c r="K80" s="19">
        <v>2347.1999999999998</v>
      </c>
      <c r="L80" s="19">
        <v>6235.4</v>
      </c>
      <c r="M80" s="19">
        <v>21210.699999999997</v>
      </c>
      <c r="N80" s="20" t="s">
        <v>2</v>
      </c>
      <c r="O80" s="3"/>
      <c r="Q80" s="3"/>
    </row>
    <row r="81" spans="1:17" s="4" customFormat="1" ht="37.5" x14ac:dyDescent="0.25">
      <c r="A81" s="58"/>
      <c r="B81" s="47"/>
      <c r="C81" s="49"/>
      <c r="D81" s="56"/>
      <c r="E81" s="19">
        <v>0</v>
      </c>
      <c r="F81" s="19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19">
        <v>0</v>
      </c>
      <c r="N81" s="20" t="s">
        <v>3</v>
      </c>
      <c r="O81" s="3"/>
      <c r="Q81" s="3"/>
    </row>
    <row r="82" spans="1:17" s="4" customFormat="1" ht="18.75" x14ac:dyDescent="0.25">
      <c r="A82" s="58"/>
      <c r="B82" s="47"/>
      <c r="C82" s="49"/>
      <c r="D82" s="56"/>
      <c r="E82" s="19">
        <v>0</v>
      </c>
      <c r="F82" s="19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19">
        <v>0</v>
      </c>
      <c r="N82" s="26" t="s">
        <v>4</v>
      </c>
      <c r="O82" s="3"/>
      <c r="Q82" s="3"/>
    </row>
    <row r="83" spans="1:17" s="4" customFormat="1" ht="18.75" x14ac:dyDescent="0.3">
      <c r="A83" s="58"/>
      <c r="B83" s="47"/>
      <c r="C83" s="49"/>
      <c r="D83" s="56"/>
      <c r="E83" s="19">
        <v>1248.0999999999999</v>
      </c>
      <c r="F83" s="23">
        <v>829.8</v>
      </c>
      <c r="G83" s="23">
        <v>468.7</v>
      </c>
      <c r="H83" s="23">
        <v>1156.5999999999999</v>
      </c>
      <c r="I83" s="23">
        <v>3500.3</v>
      </c>
      <c r="J83" s="23">
        <v>5424.6</v>
      </c>
      <c r="K83" s="23">
        <v>2347.1999999999998</v>
      </c>
      <c r="L83" s="23">
        <v>6235.4</v>
      </c>
      <c r="M83" s="19">
        <v>21210.699999999997</v>
      </c>
      <c r="N83" s="22" t="s">
        <v>36</v>
      </c>
      <c r="O83" s="3"/>
      <c r="Q83" s="3"/>
    </row>
    <row r="84" spans="1:17" s="4" customFormat="1" ht="37.5" x14ac:dyDescent="0.25">
      <c r="A84" s="58"/>
      <c r="B84" s="47"/>
      <c r="C84" s="49"/>
      <c r="D84" s="59"/>
      <c r="E84" s="19">
        <v>0</v>
      </c>
      <c r="F84" s="19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19">
        <v>0</v>
      </c>
      <c r="N84" s="20" t="s">
        <v>5</v>
      </c>
      <c r="O84" s="3"/>
      <c r="Q84" s="3"/>
    </row>
    <row r="85" spans="1:17" s="8" customFormat="1" ht="18.75" customHeight="1" x14ac:dyDescent="0.25">
      <c r="A85" s="58"/>
      <c r="B85" s="47"/>
      <c r="C85" s="41" t="s">
        <v>54</v>
      </c>
      <c r="D85" s="55" t="s">
        <v>21</v>
      </c>
      <c r="E85" s="19">
        <v>1350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1350</v>
      </c>
      <c r="N85" s="20" t="s">
        <v>2</v>
      </c>
      <c r="O85" s="7"/>
      <c r="Q85" s="7"/>
    </row>
    <row r="86" spans="1:17" s="8" customFormat="1" ht="37.5" x14ac:dyDescent="0.25">
      <c r="A86" s="58"/>
      <c r="B86" s="47"/>
      <c r="C86" s="49"/>
      <c r="D86" s="56"/>
      <c r="E86" s="19">
        <v>0</v>
      </c>
      <c r="F86" s="19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19">
        <v>0</v>
      </c>
      <c r="N86" s="20" t="s">
        <v>3</v>
      </c>
      <c r="O86" s="7"/>
      <c r="Q86" s="7"/>
    </row>
    <row r="87" spans="1:17" s="8" customFormat="1" ht="18.75" x14ac:dyDescent="0.25">
      <c r="A87" s="58"/>
      <c r="B87" s="47"/>
      <c r="C87" s="49"/>
      <c r="D87" s="56"/>
      <c r="E87" s="19">
        <v>0</v>
      </c>
      <c r="F87" s="19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19">
        <v>0</v>
      </c>
      <c r="N87" s="26" t="s">
        <v>4</v>
      </c>
      <c r="O87" s="7"/>
      <c r="Q87" s="7"/>
    </row>
    <row r="88" spans="1:17" s="8" customFormat="1" ht="18.75" x14ac:dyDescent="0.3">
      <c r="A88" s="58"/>
      <c r="B88" s="47"/>
      <c r="C88" s="49"/>
      <c r="D88" s="56"/>
      <c r="E88" s="19">
        <v>1350</v>
      </c>
      <c r="F88" s="19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19">
        <v>1350</v>
      </c>
      <c r="N88" s="22" t="s">
        <v>36</v>
      </c>
      <c r="O88" s="7"/>
      <c r="Q88" s="7"/>
    </row>
    <row r="89" spans="1:17" s="8" customFormat="1" ht="37.5" x14ac:dyDescent="0.25">
      <c r="A89" s="58"/>
      <c r="B89" s="47"/>
      <c r="C89" s="49"/>
      <c r="D89" s="59"/>
      <c r="E89" s="19">
        <v>0</v>
      </c>
      <c r="F89" s="19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19">
        <v>0</v>
      </c>
      <c r="N89" s="20" t="s">
        <v>5</v>
      </c>
      <c r="O89" s="7"/>
      <c r="Q89" s="7"/>
    </row>
    <row r="90" spans="1:17" s="4" customFormat="1" ht="18.75" customHeight="1" x14ac:dyDescent="0.25">
      <c r="A90" s="58">
        <v>11</v>
      </c>
      <c r="B90" s="47" t="s">
        <v>48</v>
      </c>
      <c r="C90" s="41" t="s">
        <v>54</v>
      </c>
      <c r="D90" s="41" t="s">
        <v>13</v>
      </c>
      <c r="E90" s="19">
        <v>125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125</v>
      </c>
      <c r="N90" s="20" t="s">
        <v>2</v>
      </c>
      <c r="O90" s="3"/>
      <c r="Q90" s="3"/>
    </row>
    <row r="91" spans="1:17" s="4" customFormat="1" ht="37.5" x14ac:dyDescent="0.25">
      <c r="A91" s="58"/>
      <c r="B91" s="47"/>
      <c r="C91" s="49"/>
      <c r="D91" s="41"/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 t="s">
        <v>3</v>
      </c>
      <c r="O91" s="3"/>
      <c r="Q91" s="3"/>
    </row>
    <row r="92" spans="1:17" s="4" customFormat="1" ht="18.75" x14ac:dyDescent="0.25">
      <c r="A92" s="58"/>
      <c r="B92" s="47"/>
      <c r="C92" s="49"/>
      <c r="D92" s="41"/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26" t="s">
        <v>4</v>
      </c>
      <c r="O92" s="3"/>
      <c r="Q92" s="3"/>
    </row>
    <row r="93" spans="1:17" s="4" customFormat="1" ht="18.75" x14ac:dyDescent="0.3">
      <c r="A93" s="58"/>
      <c r="B93" s="47"/>
      <c r="C93" s="49"/>
      <c r="D93" s="41"/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22" t="s">
        <v>36</v>
      </c>
      <c r="O93" s="3"/>
      <c r="Q93" s="3"/>
    </row>
    <row r="94" spans="1:17" s="4" customFormat="1" ht="61.5" customHeight="1" x14ac:dyDescent="0.25">
      <c r="A94" s="58"/>
      <c r="B94" s="47"/>
      <c r="C94" s="49"/>
      <c r="D94" s="41"/>
      <c r="E94" s="19">
        <v>125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125</v>
      </c>
      <c r="N94" s="20" t="s">
        <v>5</v>
      </c>
      <c r="O94" s="3"/>
      <c r="Q94" s="3"/>
    </row>
    <row r="95" spans="1:17" s="8" customFormat="1" ht="18.75" customHeight="1" x14ac:dyDescent="0.25">
      <c r="A95" s="46">
        <v>12</v>
      </c>
      <c r="B95" s="47" t="s">
        <v>8</v>
      </c>
      <c r="C95" s="41" t="s">
        <v>54</v>
      </c>
      <c r="D95" s="41" t="s">
        <v>13</v>
      </c>
      <c r="E95" s="19">
        <v>125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125</v>
      </c>
      <c r="N95" s="26" t="s">
        <v>2</v>
      </c>
      <c r="O95" s="7"/>
      <c r="Q95" s="7"/>
    </row>
    <row r="96" spans="1:17" s="8" customFormat="1" ht="37.5" x14ac:dyDescent="0.25">
      <c r="A96" s="46"/>
      <c r="B96" s="47"/>
      <c r="C96" s="49"/>
      <c r="D96" s="41"/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20" t="s">
        <v>3</v>
      </c>
      <c r="O96" s="7"/>
      <c r="Q96" s="7"/>
    </row>
    <row r="97" spans="1:17" s="8" customFormat="1" ht="18.75" x14ac:dyDescent="0.25">
      <c r="A97" s="46"/>
      <c r="B97" s="47"/>
      <c r="C97" s="49"/>
      <c r="D97" s="41"/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26" t="s">
        <v>4</v>
      </c>
      <c r="O97" s="7"/>
      <c r="Q97" s="7"/>
    </row>
    <row r="98" spans="1:17" s="8" customFormat="1" ht="18.75" x14ac:dyDescent="0.3">
      <c r="A98" s="46"/>
      <c r="B98" s="47"/>
      <c r="C98" s="49"/>
      <c r="D98" s="41"/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22" t="s">
        <v>36</v>
      </c>
      <c r="O98" s="7"/>
      <c r="Q98" s="7"/>
    </row>
    <row r="99" spans="1:17" s="8" customFormat="1" ht="46.5" customHeight="1" x14ac:dyDescent="0.25">
      <c r="A99" s="46"/>
      <c r="B99" s="47"/>
      <c r="C99" s="49"/>
      <c r="D99" s="41"/>
      <c r="E99" s="19">
        <v>125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125</v>
      </c>
      <c r="N99" s="27" t="s">
        <v>5</v>
      </c>
      <c r="O99" s="7"/>
      <c r="Q99" s="7"/>
    </row>
    <row r="100" spans="1:17" s="8" customFormat="1" ht="18.75" x14ac:dyDescent="0.25">
      <c r="A100" s="34"/>
      <c r="B100" s="35"/>
      <c r="C100" s="36"/>
      <c r="D100" s="37"/>
      <c r="E100" s="38"/>
      <c r="F100" s="38"/>
      <c r="G100" s="38"/>
      <c r="H100" s="38"/>
      <c r="I100" s="38"/>
      <c r="J100" s="38"/>
      <c r="K100" s="38"/>
      <c r="L100" s="38"/>
      <c r="M100" s="38"/>
      <c r="N100" s="39"/>
      <c r="O100" s="7"/>
      <c r="Q100" s="7"/>
    </row>
    <row r="101" spans="1:17" s="31" customFormat="1" ht="79.5" customHeight="1" x14ac:dyDescent="0.4">
      <c r="A101" s="62" t="s">
        <v>101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7" s="33" customFormat="1" ht="84" customHeight="1" x14ac:dyDescent="0.4">
      <c r="A102" s="64" t="s">
        <v>59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32"/>
    </row>
    <row r="103" spans="1:17" ht="23.2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7" ht="23.25" x14ac:dyDescent="0.25">
      <c r="A104" s="28"/>
      <c r="B104" s="28"/>
      <c r="C104" s="28"/>
      <c r="D104" s="28"/>
      <c r="E104" s="28" t="s">
        <v>19</v>
      </c>
      <c r="F104" s="28" t="s">
        <v>19</v>
      </c>
      <c r="G104" s="28" t="s">
        <v>19</v>
      </c>
      <c r="H104" s="28" t="s">
        <v>19</v>
      </c>
      <c r="I104" s="28" t="s">
        <v>19</v>
      </c>
      <c r="J104" s="28"/>
      <c r="K104" s="28"/>
      <c r="L104" s="28"/>
      <c r="M104" s="28"/>
      <c r="N104" s="28"/>
    </row>
  </sheetData>
  <mergeCells count="74">
    <mergeCell ref="A101:N101"/>
    <mergeCell ref="A102:N102"/>
    <mergeCell ref="A90:A94"/>
    <mergeCell ref="B90:B94"/>
    <mergeCell ref="C90:C94"/>
    <mergeCell ref="D90:D94"/>
    <mergeCell ref="A95:A99"/>
    <mergeCell ref="B95:B99"/>
    <mergeCell ref="C95:C99"/>
    <mergeCell ref="D95:D99"/>
    <mergeCell ref="A80:A89"/>
    <mergeCell ref="B80:B89"/>
    <mergeCell ref="C80:C84"/>
    <mergeCell ref="D80:D84"/>
    <mergeCell ref="C85:C89"/>
    <mergeCell ref="D85:D89"/>
    <mergeCell ref="A65:A69"/>
    <mergeCell ref="B65:B69"/>
    <mergeCell ref="C65:C69"/>
    <mergeCell ref="D65:D69"/>
    <mergeCell ref="A70:A79"/>
    <mergeCell ref="B70:B79"/>
    <mergeCell ref="C70:C74"/>
    <mergeCell ref="D70:D74"/>
    <mergeCell ref="C75:C79"/>
    <mergeCell ref="D75:D79"/>
    <mergeCell ref="A55:A59"/>
    <mergeCell ref="B55:B59"/>
    <mergeCell ref="C55:C59"/>
    <mergeCell ref="D55:D59"/>
    <mergeCell ref="A60:A64"/>
    <mergeCell ref="B60:B64"/>
    <mergeCell ref="C60:C64"/>
    <mergeCell ref="D60:D64"/>
    <mergeCell ref="A50:A51"/>
    <mergeCell ref="B50:B51"/>
    <mergeCell ref="C50:C51"/>
    <mergeCell ref="D50:D51"/>
    <mergeCell ref="A52:A54"/>
    <mergeCell ref="B52:B54"/>
    <mergeCell ref="C52:C54"/>
    <mergeCell ref="D52:D54"/>
    <mergeCell ref="A40:A44"/>
    <mergeCell ref="B40:B44"/>
    <mergeCell ref="C40:C44"/>
    <mergeCell ref="D40:D44"/>
    <mergeCell ref="A45:A49"/>
    <mergeCell ref="B45:B49"/>
    <mergeCell ref="C45:C49"/>
    <mergeCell ref="D45:D49"/>
    <mergeCell ref="A35:A39"/>
    <mergeCell ref="B35:B39"/>
    <mergeCell ref="C35:C39"/>
    <mergeCell ref="D35:D39"/>
    <mergeCell ref="G27:G28"/>
    <mergeCell ref="A30:A34"/>
    <mergeCell ref="B30:B34"/>
    <mergeCell ref="C30:C34"/>
    <mergeCell ref="D30:D33"/>
    <mergeCell ref="A24:N24"/>
    <mergeCell ref="A26:A28"/>
    <mergeCell ref="B26:B28"/>
    <mergeCell ref="C26:C28"/>
    <mergeCell ref="D26:D28"/>
    <mergeCell ref="E26:M26"/>
    <mergeCell ref="N26:N28"/>
    <mergeCell ref="E27:E28"/>
    <mergeCell ref="F27:F28"/>
    <mergeCell ref="M27:M28"/>
    <mergeCell ref="H27:H28"/>
    <mergeCell ref="I27:I28"/>
    <mergeCell ref="J27:J28"/>
    <mergeCell ref="K27:K28"/>
    <mergeCell ref="L27:L28"/>
  </mergeCells>
  <printOptions horizontalCentered="1" verticalCentered="1"/>
  <pageMargins left="0.70866141732283472" right="0.70866141732283472" top="0.55118110236220474" bottom="0.59055118110236227" header="0.31496062992125984" footer="0.31496062992125984"/>
  <pageSetup paperSize="9" scale="63" fitToHeight="0" orientation="landscape" r:id="rId1"/>
  <headerFooter differentFirst="1">
    <oddHeader>&amp;R&amp;"Times New Roman,обычный"&amp;14&amp;P</oddHeader>
  </headerFooter>
  <rowBreaks count="3" manualBreakCount="3">
    <brk id="51" max="12" man="1"/>
    <brk id="69" max="17" man="1"/>
    <brk id="8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96"/>
  <sheetViews>
    <sheetView view="pageBreakPreview" topLeftCell="A80" zoomScale="80" zoomScaleNormal="80" zoomScaleSheetLayoutView="80" zoomScalePageLayoutView="80" workbookViewId="0">
      <selection activeCell="N92" sqref="E23:N92"/>
    </sheetView>
  </sheetViews>
  <sheetFormatPr defaultRowHeight="15" x14ac:dyDescent="0.25"/>
  <cols>
    <col min="1" max="1" width="6.5703125" customWidth="1"/>
    <col min="2" max="2" width="28.42578125" customWidth="1"/>
    <col min="3" max="3" width="8.42578125" customWidth="1"/>
    <col min="4" max="4" width="15.7109375" customWidth="1"/>
    <col min="5" max="5" width="13.140625" customWidth="1"/>
    <col min="6" max="6" width="13.28515625" customWidth="1"/>
    <col min="7" max="8" width="13.5703125" customWidth="1"/>
    <col min="9" max="9" width="15" bestFit="1" customWidth="1"/>
    <col min="10" max="10" width="14.5703125" customWidth="1"/>
    <col min="11" max="11" width="15" bestFit="1" customWidth="1"/>
    <col min="12" max="12" width="12.85546875" customWidth="1"/>
    <col min="13" max="13" width="13.42578125" bestFit="1" customWidth="1"/>
    <col min="14" max="14" width="22.42578125" customWidth="1"/>
    <col min="15" max="15" width="10.28515625" bestFit="1" customWidth="1"/>
    <col min="17" max="19" width="10.28515625" bestFit="1" customWidth="1"/>
  </cols>
  <sheetData>
    <row r="2" spans="1:14" ht="24" customHeight="1" x14ac:dyDescent="0.4">
      <c r="J2" s="9" t="s">
        <v>14</v>
      </c>
      <c r="K2" s="10"/>
      <c r="L2" s="10"/>
      <c r="M2" s="10"/>
      <c r="N2" s="10"/>
    </row>
    <row r="3" spans="1:14" ht="20.25" customHeight="1" x14ac:dyDescent="0.4">
      <c r="J3" s="9" t="s">
        <v>29</v>
      </c>
      <c r="K3" s="10"/>
      <c r="L3" s="10"/>
      <c r="M3" s="10"/>
      <c r="N3" s="10"/>
    </row>
    <row r="4" spans="1:14" ht="18" customHeight="1" x14ac:dyDescent="0.4">
      <c r="J4" s="9" t="s">
        <v>30</v>
      </c>
      <c r="K4" s="10"/>
      <c r="L4" s="10"/>
      <c r="M4" s="10"/>
      <c r="N4" s="10"/>
    </row>
    <row r="5" spans="1:14" ht="24" customHeight="1" x14ac:dyDescent="0.4">
      <c r="J5" s="9" t="s">
        <v>31</v>
      </c>
      <c r="K5" s="10"/>
      <c r="L5" s="10"/>
      <c r="M5" s="10"/>
      <c r="N5" s="10"/>
    </row>
    <row r="6" spans="1:14" ht="26.25" x14ac:dyDescent="0.4">
      <c r="D6" s="11"/>
      <c r="H6" s="12"/>
      <c r="I6" s="29"/>
      <c r="J6" s="9"/>
      <c r="K6" s="9"/>
      <c r="L6" s="9"/>
      <c r="M6" s="9"/>
      <c r="N6" s="9"/>
    </row>
    <row r="7" spans="1:14" ht="21" customHeight="1" x14ac:dyDescent="0.4">
      <c r="H7" s="12"/>
      <c r="I7" s="29"/>
      <c r="J7" s="9"/>
      <c r="K7" s="9"/>
      <c r="L7" s="9"/>
      <c r="M7" s="9"/>
      <c r="N7" s="9"/>
    </row>
    <row r="8" spans="1:14" ht="23.25" customHeight="1" x14ac:dyDescent="0.4">
      <c r="F8" s="13"/>
      <c r="J8" s="9" t="s">
        <v>14</v>
      </c>
      <c r="K8" s="10"/>
      <c r="L8" s="10"/>
      <c r="M8" s="10"/>
      <c r="N8" s="10"/>
    </row>
    <row r="9" spans="1:14" ht="21" customHeight="1" x14ac:dyDescent="0.4">
      <c r="B9" s="14"/>
      <c r="J9" s="9" t="s">
        <v>15</v>
      </c>
      <c r="K9" s="10"/>
      <c r="L9" s="10"/>
      <c r="M9" s="10"/>
      <c r="N9" s="10"/>
    </row>
    <row r="10" spans="1:14" ht="20.25" customHeight="1" x14ac:dyDescent="0.4">
      <c r="H10" s="9" t="s">
        <v>19</v>
      </c>
      <c r="J10" s="9" t="s">
        <v>27</v>
      </c>
      <c r="K10" s="10"/>
      <c r="L10" s="10"/>
      <c r="M10" s="10"/>
      <c r="N10" s="10"/>
    </row>
    <row r="11" spans="1:14" ht="21" customHeight="1" x14ac:dyDescent="0.4">
      <c r="J11" s="9" t="s">
        <v>28</v>
      </c>
      <c r="K11" s="10"/>
      <c r="L11" s="10"/>
      <c r="M11" s="10"/>
      <c r="N11" s="10"/>
    </row>
    <row r="12" spans="1:14" ht="21" customHeight="1" x14ac:dyDescent="0.4">
      <c r="J12" s="9" t="s">
        <v>58</v>
      </c>
      <c r="K12" s="10"/>
      <c r="L12" s="10"/>
      <c r="M12" s="10"/>
      <c r="N12" s="10"/>
    </row>
    <row r="13" spans="1:14" ht="26.25" x14ac:dyDescent="0.4">
      <c r="I13" s="15"/>
      <c r="J13" s="9"/>
      <c r="K13" s="9"/>
      <c r="L13" s="9"/>
      <c r="M13" s="9"/>
      <c r="N13" s="9"/>
    </row>
    <row r="14" spans="1:14" ht="18.75" x14ac:dyDescent="0.3">
      <c r="I14" s="15"/>
      <c r="J14" s="15"/>
      <c r="K14" s="15"/>
      <c r="L14" s="15"/>
      <c r="M14" s="15"/>
      <c r="N14" s="15"/>
    </row>
    <row r="15" spans="1:14" ht="18.75" customHeight="1" x14ac:dyDescent="0.25">
      <c r="A15" s="68" t="s">
        <v>16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3.25" customHeight="1" x14ac:dyDescent="0.25">
      <c r="A16" s="68" t="s">
        <v>17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8" ht="18.75" x14ac:dyDescent="0.3">
      <c r="E17" s="16"/>
      <c r="F17" s="16"/>
      <c r="G17" s="16"/>
      <c r="H17" s="16"/>
      <c r="I17" s="15"/>
      <c r="J17" s="15"/>
      <c r="K17" s="15"/>
      <c r="L17" s="15"/>
      <c r="M17" s="15"/>
      <c r="N17" s="15"/>
    </row>
    <row r="18" spans="1:18" ht="10.5" customHeight="1" x14ac:dyDescent="0.25"/>
    <row r="19" spans="1:18" ht="18.75" x14ac:dyDescent="0.3">
      <c r="A19" s="41" t="s">
        <v>0</v>
      </c>
      <c r="B19" s="41" t="s">
        <v>18</v>
      </c>
      <c r="C19" s="41" t="s">
        <v>9</v>
      </c>
      <c r="D19" s="41" t="s">
        <v>37</v>
      </c>
      <c r="E19" s="42" t="s">
        <v>38</v>
      </c>
      <c r="F19" s="42"/>
      <c r="G19" s="42"/>
      <c r="H19" s="42"/>
      <c r="I19" s="42"/>
      <c r="J19" s="42"/>
      <c r="K19" s="42"/>
      <c r="L19" s="42"/>
      <c r="M19" s="42"/>
      <c r="N19" s="41" t="s">
        <v>6</v>
      </c>
    </row>
    <row r="20" spans="1:18" ht="15" customHeight="1" x14ac:dyDescent="0.25">
      <c r="A20" s="41"/>
      <c r="B20" s="41"/>
      <c r="C20" s="41"/>
      <c r="D20" s="41"/>
      <c r="E20" s="43" t="s">
        <v>7</v>
      </c>
      <c r="F20" s="43" t="s">
        <v>39</v>
      </c>
      <c r="G20" s="43" t="s">
        <v>41</v>
      </c>
      <c r="H20" s="43" t="s">
        <v>42</v>
      </c>
      <c r="I20" s="43" t="s">
        <v>43</v>
      </c>
      <c r="J20" s="44" t="s">
        <v>22</v>
      </c>
      <c r="K20" s="44" t="s">
        <v>23</v>
      </c>
      <c r="L20" s="44" t="s">
        <v>53</v>
      </c>
      <c r="M20" s="43" t="s">
        <v>10</v>
      </c>
      <c r="N20" s="41"/>
    </row>
    <row r="21" spans="1:18" ht="117" customHeight="1" x14ac:dyDescent="0.25">
      <c r="A21" s="41"/>
      <c r="B21" s="41"/>
      <c r="C21" s="41"/>
      <c r="D21" s="41"/>
      <c r="E21" s="43"/>
      <c r="F21" s="43"/>
      <c r="G21" s="43"/>
      <c r="H21" s="43"/>
      <c r="I21" s="43"/>
      <c r="J21" s="45"/>
      <c r="K21" s="45"/>
      <c r="L21" s="45"/>
      <c r="M21" s="43"/>
      <c r="N21" s="41"/>
    </row>
    <row r="22" spans="1:18" ht="18.75" x14ac:dyDescent="0.25">
      <c r="A22" s="18">
        <v>1</v>
      </c>
      <c r="B22" s="17">
        <v>2</v>
      </c>
      <c r="C22" s="17">
        <v>3</v>
      </c>
      <c r="D22" s="17">
        <v>4</v>
      </c>
      <c r="E22" s="17">
        <v>5</v>
      </c>
      <c r="F22" s="18">
        <v>6</v>
      </c>
      <c r="G22" s="18">
        <v>7</v>
      </c>
      <c r="H22" s="18">
        <v>8</v>
      </c>
      <c r="I22" s="18">
        <v>9</v>
      </c>
      <c r="J22" s="18">
        <v>10</v>
      </c>
      <c r="K22" s="18">
        <v>11</v>
      </c>
      <c r="L22" s="18">
        <v>12</v>
      </c>
      <c r="M22" s="18">
        <v>13</v>
      </c>
      <c r="N22" s="18">
        <v>14</v>
      </c>
    </row>
    <row r="23" spans="1:18" ht="28.5" customHeight="1" x14ac:dyDescent="0.25">
      <c r="A23" s="50">
        <v>1</v>
      </c>
      <c r="B23" s="53" t="s">
        <v>52</v>
      </c>
      <c r="C23" s="55" t="s">
        <v>54</v>
      </c>
      <c r="D23" s="41" t="s">
        <v>51</v>
      </c>
      <c r="E23" s="19">
        <f>E28+E53+E88</f>
        <v>231001.8</v>
      </c>
      <c r="F23" s="19">
        <f t="shared" ref="F23:L23" si="0">F28+F53+F88</f>
        <v>309475.90000000002</v>
      </c>
      <c r="G23" s="19">
        <f t="shared" si="0"/>
        <v>269743.89999999997</v>
      </c>
      <c r="H23" s="19">
        <f>H28+H53+H88</f>
        <v>403956.2</v>
      </c>
      <c r="I23" s="19">
        <f>I28+I53+I88</f>
        <v>486718.1</v>
      </c>
      <c r="J23" s="19">
        <f>J28+J53+J88</f>
        <v>482769.1</v>
      </c>
      <c r="K23" s="19">
        <f>K28+K53+K88</f>
        <v>308176.69999999995</v>
      </c>
      <c r="L23" s="19">
        <f t="shared" si="0"/>
        <v>26115.599999999999</v>
      </c>
      <c r="M23" s="19">
        <f>SUM(E23:L23)</f>
        <v>2517957.3000000003</v>
      </c>
      <c r="N23" s="20" t="s">
        <v>2</v>
      </c>
      <c r="O23" s="2"/>
      <c r="Q23" s="2"/>
      <c r="R23" s="2"/>
    </row>
    <row r="24" spans="1:18" ht="36.75" customHeight="1" x14ac:dyDescent="0.3">
      <c r="A24" s="51"/>
      <c r="B24" s="54"/>
      <c r="C24" s="56"/>
      <c r="D24" s="41"/>
      <c r="E24" s="19">
        <f>E29+E54+E89</f>
        <v>200942.8</v>
      </c>
      <c r="F24" s="19">
        <f>F29+F54+F89</f>
        <v>290070</v>
      </c>
      <c r="G24" s="19">
        <f t="shared" ref="G24:L24" si="1">G29+G54+G89</f>
        <v>135336.70000000001</v>
      </c>
      <c r="H24" s="19">
        <f t="shared" si="1"/>
        <v>216810</v>
      </c>
      <c r="I24" s="19">
        <f t="shared" si="1"/>
        <v>224236</v>
      </c>
      <c r="J24" s="19">
        <f t="shared" si="1"/>
        <v>235129.7</v>
      </c>
      <c r="K24" s="19">
        <f t="shared" si="1"/>
        <v>260524.1</v>
      </c>
      <c r="L24" s="19">
        <f t="shared" si="1"/>
        <v>0</v>
      </c>
      <c r="M24" s="19">
        <f>SUM(E24:L24)</f>
        <v>1563049.3</v>
      </c>
      <c r="N24" s="21" t="s">
        <v>3</v>
      </c>
      <c r="O24" s="2"/>
      <c r="Q24" s="2"/>
    </row>
    <row r="25" spans="1:18" ht="33" customHeight="1" x14ac:dyDescent="0.3">
      <c r="A25" s="51"/>
      <c r="B25" s="54"/>
      <c r="C25" s="56"/>
      <c r="D25" s="41"/>
      <c r="E25" s="19">
        <f>E30+E55+E85</f>
        <v>15124.7</v>
      </c>
      <c r="F25" s="19">
        <f t="shared" ref="F25:L25" si="2">F30+F55+F90</f>
        <v>2930</v>
      </c>
      <c r="G25" s="19">
        <f t="shared" si="2"/>
        <v>102615.29999999999</v>
      </c>
      <c r="H25" s="19">
        <f t="shared" si="2"/>
        <v>103968.4</v>
      </c>
      <c r="I25" s="19">
        <f t="shared" si="2"/>
        <v>153193.4</v>
      </c>
      <c r="J25" s="19">
        <f t="shared" si="2"/>
        <v>146175</v>
      </c>
      <c r="K25" s="19">
        <f t="shared" si="2"/>
        <v>2631.6</v>
      </c>
      <c r="L25" s="19">
        <f t="shared" si="2"/>
        <v>0</v>
      </c>
      <c r="M25" s="19">
        <f>SUM(E25:L25)</f>
        <v>526638.39999999991</v>
      </c>
      <c r="N25" s="22" t="s">
        <v>4</v>
      </c>
      <c r="O25" s="2"/>
      <c r="Q25" s="2"/>
    </row>
    <row r="26" spans="1:18" ht="39" customHeight="1" x14ac:dyDescent="0.25">
      <c r="A26" s="51"/>
      <c r="B26" s="54"/>
      <c r="C26" s="56"/>
      <c r="D26" s="41"/>
      <c r="E26" s="19">
        <f>E31+E56+E91</f>
        <v>11239.400000000001</v>
      </c>
      <c r="F26" s="19">
        <f>F31+F56+F91</f>
        <v>10981.8</v>
      </c>
      <c r="G26" s="19">
        <f>G31+G56+G91</f>
        <v>18147.099999999999</v>
      </c>
      <c r="H26" s="19">
        <f t="shared" ref="H26:L26" si="3">H31+H56+H91</f>
        <v>75000.600000000006</v>
      </c>
      <c r="I26" s="19">
        <f>I31+I56+I91</f>
        <v>94931.700000000012</v>
      </c>
      <c r="J26" s="19">
        <f>J31+J56+J91</f>
        <v>87819.6</v>
      </c>
      <c r="K26" s="19">
        <f t="shared" si="3"/>
        <v>31376.2</v>
      </c>
      <c r="L26" s="19">
        <f t="shared" si="3"/>
        <v>12470.8</v>
      </c>
      <c r="M26" s="19">
        <f t="shared" ref="M26:M87" si="4">SUM(E26:L26)</f>
        <v>341967.20000000007</v>
      </c>
      <c r="N26" s="18" t="s">
        <v>35</v>
      </c>
      <c r="O26" s="2"/>
      <c r="Q26" s="2"/>
    </row>
    <row r="27" spans="1:18" ht="34.5" customHeight="1" x14ac:dyDescent="0.25">
      <c r="A27" s="52"/>
      <c r="B27" s="52"/>
      <c r="C27" s="57"/>
      <c r="D27" s="17" t="s">
        <v>50</v>
      </c>
      <c r="E27" s="19">
        <f>E32+E57+E92</f>
        <v>3694.9</v>
      </c>
      <c r="F27" s="19">
        <f t="shared" ref="F27:L27" si="5">F32+F57+F92</f>
        <v>5494.1</v>
      </c>
      <c r="G27" s="19">
        <f t="shared" si="5"/>
        <v>13644.8</v>
      </c>
      <c r="H27" s="19">
        <f t="shared" si="5"/>
        <v>8177.2</v>
      </c>
      <c r="I27" s="19">
        <f t="shared" si="5"/>
        <v>14357</v>
      </c>
      <c r="J27" s="19">
        <f t="shared" si="5"/>
        <v>13644.8</v>
      </c>
      <c r="K27" s="19">
        <f t="shared" si="5"/>
        <v>13644.8</v>
      </c>
      <c r="L27" s="19">
        <f t="shared" si="5"/>
        <v>13644.8</v>
      </c>
      <c r="M27" s="19">
        <f t="shared" si="4"/>
        <v>86302.400000000009</v>
      </c>
      <c r="N27" s="20" t="s">
        <v>5</v>
      </c>
      <c r="O27" s="2"/>
      <c r="Q27" s="2"/>
    </row>
    <row r="28" spans="1:18" s="6" customFormat="1" ht="27.75" customHeight="1" x14ac:dyDescent="0.25">
      <c r="A28" s="46">
        <v>2</v>
      </c>
      <c r="B28" s="47" t="s">
        <v>47</v>
      </c>
      <c r="C28" s="41" t="s">
        <v>54</v>
      </c>
      <c r="D28" s="41" t="s">
        <v>11</v>
      </c>
      <c r="E28" s="19">
        <f>E33+E43+E48+E38</f>
        <v>109881.4</v>
      </c>
      <c r="F28" s="19">
        <f t="shared" ref="F28:L28" si="6">F33+F43+F48+F38</f>
        <v>194962.69999999998</v>
      </c>
      <c r="G28" s="19">
        <f t="shared" si="6"/>
        <v>218073.5</v>
      </c>
      <c r="H28" s="19">
        <f>H33+H43+H48+H38</f>
        <v>148641.1</v>
      </c>
      <c r="I28" s="19">
        <f>I33+I38+I43+I48</f>
        <v>246216.29999999996</v>
      </c>
      <c r="J28" s="19">
        <f>J33+J38+J43+J48</f>
        <v>164091.49999999997</v>
      </c>
      <c r="K28" s="19">
        <f t="shared" si="6"/>
        <v>194934.69999999998</v>
      </c>
      <c r="L28" s="19">
        <f t="shared" si="6"/>
        <v>19880.199999999997</v>
      </c>
      <c r="M28" s="19">
        <f t="shared" si="4"/>
        <v>1296681.3999999997</v>
      </c>
      <c r="N28" s="20" t="s">
        <v>2</v>
      </c>
      <c r="O28" s="5"/>
      <c r="Q28" s="5"/>
    </row>
    <row r="29" spans="1:18" s="6" customFormat="1" ht="37.5" x14ac:dyDescent="0.3">
      <c r="A29" s="46"/>
      <c r="B29" s="48"/>
      <c r="C29" s="49"/>
      <c r="D29" s="41"/>
      <c r="E29" s="19">
        <f>E34+E44+E49</f>
        <v>94136.6</v>
      </c>
      <c r="F29" s="19">
        <f>F34+F44+F49+F39</f>
        <v>180899.9</v>
      </c>
      <c r="G29" s="19">
        <f t="shared" ref="G29:L29" si="7">G34+G44+G49</f>
        <v>130612</v>
      </c>
      <c r="H29" s="19">
        <f t="shared" si="7"/>
        <v>117810</v>
      </c>
      <c r="I29" s="19">
        <f>I34+I44+I49</f>
        <v>213677.4</v>
      </c>
      <c r="J29" s="19">
        <f t="shared" si="7"/>
        <v>132562.9</v>
      </c>
      <c r="K29" s="19">
        <f t="shared" si="7"/>
        <v>163097.60000000001</v>
      </c>
      <c r="L29" s="19">
        <f t="shared" si="7"/>
        <v>0</v>
      </c>
      <c r="M29" s="19">
        <f t="shared" si="4"/>
        <v>1032796.4</v>
      </c>
      <c r="N29" s="21" t="s">
        <v>3</v>
      </c>
      <c r="O29" s="5"/>
      <c r="Q29" s="5"/>
    </row>
    <row r="30" spans="1:18" s="6" customFormat="1" ht="18.75" x14ac:dyDescent="0.3">
      <c r="A30" s="46"/>
      <c r="B30" s="48"/>
      <c r="C30" s="49"/>
      <c r="D30" s="41"/>
      <c r="E30" s="19">
        <f>E35+E45+E50</f>
        <v>7085.5999999999995</v>
      </c>
      <c r="F30" s="19">
        <f t="shared" ref="E30:L32" si="8">F35+F45+F50</f>
        <v>1827.3</v>
      </c>
      <c r="G30" s="19">
        <f t="shared" si="8"/>
        <v>62567.6</v>
      </c>
      <c r="H30" s="19">
        <f t="shared" si="8"/>
        <v>1190</v>
      </c>
      <c r="I30" s="19">
        <f t="shared" si="8"/>
        <v>2158.3000000000002</v>
      </c>
      <c r="J30" s="19">
        <f>J35+J45+J50+J40</f>
        <v>1339</v>
      </c>
      <c r="K30" s="19">
        <f t="shared" si="8"/>
        <v>1647.5</v>
      </c>
      <c r="L30" s="19">
        <f t="shared" si="8"/>
        <v>0</v>
      </c>
      <c r="M30" s="19">
        <f t="shared" si="4"/>
        <v>77815.3</v>
      </c>
      <c r="N30" s="22" t="s">
        <v>4</v>
      </c>
      <c r="O30" s="5"/>
      <c r="Q30" s="5"/>
    </row>
    <row r="31" spans="1:18" s="6" customFormat="1" ht="18.75" x14ac:dyDescent="0.3">
      <c r="A31" s="46"/>
      <c r="B31" s="48"/>
      <c r="C31" s="49"/>
      <c r="D31" s="41"/>
      <c r="E31" s="19">
        <f>E36+E46+E51+E41</f>
        <v>5089.3</v>
      </c>
      <c r="F31" s="19">
        <f>F36+F46+F51+F41</f>
        <v>6741.4</v>
      </c>
      <c r="G31" s="19">
        <f t="shared" ref="G31:L31" si="9">G36+G46+G51+G41</f>
        <v>11249.1</v>
      </c>
      <c r="H31" s="19">
        <f t="shared" si="9"/>
        <v>21463.9</v>
      </c>
      <c r="I31" s="19">
        <f>I36+I41+I46+I51</f>
        <v>16023.599999999999</v>
      </c>
      <c r="J31" s="19">
        <f>J36+J46+J51+J41</f>
        <v>16544.8</v>
      </c>
      <c r="K31" s="19">
        <f>K36+K46+K51+K41</f>
        <v>16544.8</v>
      </c>
      <c r="L31" s="19">
        <f t="shared" si="9"/>
        <v>6235.4</v>
      </c>
      <c r="M31" s="19">
        <f t="shared" si="4"/>
        <v>99892.3</v>
      </c>
      <c r="N31" s="22" t="s">
        <v>36</v>
      </c>
      <c r="O31" s="5"/>
      <c r="Q31" s="5"/>
    </row>
    <row r="32" spans="1:18" s="6" customFormat="1" ht="33.75" customHeight="1" x14ac:dyDescent="0.3">
      <c r="A32" s="46"/>
      <c r="B32" s="48"/>
      <c r="C32" s="49"/>
      <c r="D32" s="41"/>
      <c r="E32" s="19">
        <f t="shared" si="8"/>
        <v>3569.9</v>
      </c>
      <c r="F32" s="19">
        <f t="shared" si="8"/>
        <v>5494.1</v>
      </c>
      <c r="G32" s="19">
        <f t="shared" si="8"/>
        <v>13644.8</v>
      </c>
      <c r="H32" s="19">
        <f t="shared" si="8"/>
        <v>8177.2</v>
      </c>
      <c r="I32" s="19">
        <f>I37+I47+I52</f>
        <v>14357</v>
      </c>
      <c r="J32" s="19">
        <f t="shared" si="8"/>
        <v>13644.8</v>
      </c>
      <c r="K32" s="19">
        <f t="shared" si="8"/>
        <v>13644.8</v>
      </c>
      <c r="L32" s="19">
        <f t="shared" si="8"/>
        <v>13644.8</v>
      </c>
      <c r="M32" s="19">
        <f t="shared" si="4"/>
        <v>86177.400000000009</v>
      </c>
      <c r="N32" s="21" t="s">
        <v>5</v>
      </c>
      <c r="O32" s="5"/>
      <c r="Q32" s="5"/>
    </row>
    <row r="33" spans="1:19" s="4" customFormat="1" ht="18.75" customHeight="1" x14ac:dyDescent="0.3">
      <c r="A33" s="58">
        <v>3</v>
      </c>
      <c r="B33" s="47" t="s">
        <v>1</v>
      </c>
      <c r="C33" s="41">
        <v>2018</v>
      </c>
      <c r="D33" s="41" t="s">
        <v>11</v>
      </c>
      <c r="E33" s="19">
        <f>SUM(E34:E37)</f>
        <v>3900</v>
      </c>
      <c r="F33" s="19">
        <f>SUM(F34:F37)</f>
        <v>0</v>
      </c>
      <c r="G33" s="19">
        <f t="shared" ref="G33:L33" si="10">SUM(G34:G37)</f>
        <v>0</v>
      </c>
      <c r="H33" s="19">
        <f t="shared" si="10"/>
        <v>0</v>
      </c>
      <c r="I33" s="19">
        <f t="shared" si="10"/>
        <v>0</v>
      </c>
      <c r="J33" s="19">
        <f t="shared" si="10"/>
        <v>0</v>
      </c>
      <c r="K33" s="19">
        <f t="shared" si="10"/>
        <v>0</v>
      </c>
      <c r="L33" s="19">
        <f t="shared" si="10"/>
        <v>0</v>
      </c>
      <c r="M33" s="19">
        <f t="shared" si="4"/>
        <v>3900</v>
      </c>
      <c r="N33" s="21" t="s">
        <v>2</v>
      </c>
      <c r="O33" s="3"/>
      <c r="Q33" s="3"/>
    </row>
    <row r="34" spans="1:19" s="4" customFormat="1" ht="37.5" x14ac:dyDescent="0.3">
      <c r="A34" s="58"/>
      <c r="B34" s="47"/>
      <c r="C34" s="49"/>
      <c r="D34" s="41"/>
      <c r="E34" s="19">
        <v>3014.1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f t="shared" si="4"/>
        <v>3014.1</v>
      </c>
      <c r="N34" s="21" t="s">
        <v>3</v>
      </c>
      <c r="O34" s="3"/>
      <c r="Q34" s="3"/>
    </row>
    <row r="35" spans="1:19" s="4" customFormat="1" ht="18.75" x14ac:dyDescent="0.3">
      <c r="A35" s="58"/>
      <c r="B35" s="47"/>
      <c r="C35" s="49"/>
      <c r="D35" s="41"/>
      <c r="E35" s="19">
        <v>226.9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f t="shared" si="4"/>
        <v>226.9</v>
      </c>
      <c r="N35" s="22" t="s">
        <v>4</v>
      </c>
      <c r="O35" s="3"/>
      <c r="Q35" s="3"/>
    </row>
    <row r="36" spans="1:19" s="4" customFormat="1" ht="18.75" x14ac:dyDescent="0.3">
      <c r="A36" s="58"/>
      <c r="B36" s="47"/>
      <c r="C36" s="49"/>
      <c r="D36" s="41"/>
      <c r="E36" s="19">
        <v>659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f t="shared" si="4"/>
        <v>659</v>
      </c>
      <c r="N36" s="22" t="s">
        <v>36</v>
      </c>
      <c r="O36" s="3"/>
      <c r="Q36" s="3"/>
    </row>
    <row r="37" spans="1:19" s="4" customFormat="1" ht="40.5" customHeight="1" x14ac:dyDescent="0.25">
      <c r="A37" s="58"/>
      <c r="B37" s="47"/>
      <c r="C37" s="49"/>
      <c r="D37" s="41"/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f t="shared" si="4"/>
        <v>0</v>
      </c>
      <c r="N37" s="20" t="s">
        <v>5</v>
      </c>
      <c r="O37" s="3"/>
      <c r="Q37" s="3"/>
    </row>
    <row r="38" spans="1:19" s="4" customFormat="1" ht="18.75" x14ac:dyDescent="0.25">
      <c r="A38" s="58">
        <v>4</v>
      </c>
      <c r="B38" s="47" t="s">
        <v>24</v>
      </c>
      <c r="C38" s="41" t="s">
        <v>55</v>
      </c>
      <c r="D38" s="55" t="s">
        <v>25</v>
      </c>
      <c r="E38" s="19">
        <f>SUM(E39:E42)</f>
        <v>0</v>
      </c>
      <c r="F38" s="19">
        <f t="shared" ref="F38:L38" si="11">SUM(F39:F42)</f>
        <v>1090</v>
      </c>
      <c r="G38" s="19">
        <f t="shared" si="11"/>
        <v>610</v>
      </c>
      <c r="H38" s="19">
        <f t="shared" si="11"/>
        <v>0</v>
      </c>
      <c r="I38" s="19">
        <f>SUM(I39:I42)</f>
        <v>1300</v>
      </c>
      <c r="J38" s="19">
        <f t="shared" si="11"/>
        <v>0</v>
      </c>
      <c r="K38" s="19">
        <f t="shared" si="11"/>
        <v>0</v>
      </c>
      <c r="L38" s="19">
        <f t="shared" si="11"/>
        <v>0</v>
      </c>
      <c r="M38" s="19">
        <f t="shared" si="4"/>
        <v>3000</v>
      </c>
      <c r="N38" s="20" t="s">
        <v>2</v>
      </c>
      <c r="O38" s="3"/>
      <c r="Q38" s="3"/>
    </row>
    <row r="39" spans="1:19" s="4" customFormat="1" ht="37.5" x14ac:dyDescent="0.3">
      <c r="A39" s="58"/>
      <c r="B39" s="47"/>
      <c r="C39" s="49"/>
      <c r="D39" s="56"/>
      <c r="E39" s="19">
        <v>0</v>
      </c>
      <c r="F39" s="19">
        <v>0</v>
      </c>
      <c r="G39" s="23">
        <v>0</v>
      </c>
      <c r="H39" s="23">
        <v>0</v>
      </c>
      <c r="I39" s="23">
        <v>0</v>
      </c>
      <c r="J39" s="19">
        <v>0</v>
      </c>
      <c r="K39" s="19">
        <v>0</v>
      </c>
      <c r="L39" s="19">
        <v>0</v>
      </c>
      <c r="M39" s="19">
        <f t="shared" si="4"/>
        <v>0</v>
      </c>
      <c r="N39" s="21" t="s">
        <v>3</v>
      </c>
      <c r="O39" s="3"/>
      <c r="Q39" s="3"/>
    </row>
    <row r="40" spans="1:19" s="4" customFormat="1" ht="18.75" x14ac:dyDescent="0.3">
      <c r="A40" s="58"/>
      <c r="B40" s="47"/>
      <c r="C40" s="49"/>
      <c r="D40" s="56"/>
      <c r="E40" s="19">
        <v>0</v>
      </c>
      <c r="F40" s="19">
        <v>0</v>
      </c>
      <c r="G40" s="23">
        <v>0</v>
      </c>
      <c r="H40" s="23">
        <v>0</v>
      </c>
      <c r="I40" s="23">
        <v>0</v>
      </c>
      <c r="J40" s="19">
        <v>0</v>
      </c>
      <c r="K40" s="19">
        <v>0</v>
      </c>
      <c r="L40" s="19">
        <v>0</v>
      </c>
      <c r="M40" s="19">
        <f t="shared" si="4"/>
        <v>0</v>
      </c>
      <c r="N40" s="22" t="s">
        <v>4</v>
      </c>
      <c r="O40" s="3"/>
      <c r="Q40" s="3"/>
    </row>
    <row r="41" spans="1:19" s="4" customFormat="1" ht="18.75" x14ac:dyDescent="0.3">
      <c r="A41" s="58"/>
      <c r="B41" s="47"/>
      <c r="C41" s="49"/>
      <c r="D41" s="56"/>
      <c r="E41" s="19">
        <v>0</v>
      </c>
      <c r="F41" s="19">
        <v>1090</v>
      </c>
      <c r="G41" s="19">
        <v>610</v>
      </c>
      <c r="H41" s="19">
        <v>0</v>
      </c>
      <c r="I41" s="19">
        <v>1300</v>
      </c>
      <c r="J41" s="19">
        <v>0</v>
      </c>
      <c r="K41" s="19">
        <v>0</v>
      </c>
      <c r="L41" s="19">
        <v>0</v>
      </c>
      <c r="M41" s="19">
        <f t="shared" si="4"/>
        <v>3000</v>
      </c>
      <c r="N41" s="22" t="s">
        <v>36</v>
      </c>
      <c r="O41" s="3"/>
      <c r="Q41" s="3"/>
    </row>
    <row r="42" spans="1:19" s="4" customFormat="1" ht="57.75" customHeight="1" x14ac:dyDescent="0.25">
      <c r="A42" s="58"/>
      <c r="B42" s="47"/>
      <c r="C42" s="49"/>
      <c r="D42" s="59"/>
      <c r="E42" s="19">
        <v>0</v>
      </c>
      <c r="F42" s="19">
        <v>0</v>
      </c>
      <c r="G42" s="23">
        <v>0</v>
      </c>
      <c r="H42" s="23">
        <v>0</v>
      </c>
      <c r="I42" s="23">
        <v>0</v>
      </c>
      <c r="J42" s="19">
        <v>0</v>
      </c>
      <c r="K42" s="19">
        <v>0</v>
      </c>
      <c r="L42" s="19">
        <v>0</v>
      </c>
      <c r="M42" s="19">
        <f t="shared" si="4"/>
        <v>0</v>
      </c>
      <c r="N42" s="20" t="s">
        <v>5</v>
      </c>
      <c r="O42" s="3"/>
      <c r="Q42" s="3"/>
    </row>
    <row r="43" spans="1:19" s="4" customFormat="1" ht="18.75" customHeight="1" x14ac:dyDescent="0.25">
      <c r="A43" s="58">
        <v>5</v>
      </c>
      <c r="B43" s="47" t="s">
        <v>44</v>
      </c>
      <c r="C43" s="41" t="s">
        <v>54</v>
      </c>
      <c r="D43" s="41" t="s">
        <v>46</v>
      </c>
      <c r="E43" s="19">
        <f>SUM(E44:E47)</f>
        <v>104581.4</v>
      </c>
      <c r="F43" s="19">
        <f t="shared" ref="F43:L43" si="12">SUM(F44:F47)</f>
        <v>193872.69999999998</v>
      </c>
      <c r="G43" s="19">
        <f t="shared" si="12"/>
        <v>217020.6</v>
      </c>
      <c r="H43" s="19">
        <f t="shared" si="12"/>
        <v>148641.1</v>
      </c>
      <c r="I43" s="19">
        <f>SUM(I44:I47)</f>
        <v>241552.49999999997</v>
      </c>
      <c r="J43" s="19">
        <f t="shared" si="12"/>
        <v>164091.49999999997</v>
      </c>
      <c r="K43" s="19">
        <f t="shared" si="12"/>
        <v>194934.69999999998</v>
      </c>
      <c r="L43" s="19">
        <f t="shared" si="12"/>
        <v>19880.199999999997</v>
      </c>
      <c r="M43" s="19">
        <f t="shared" si="4"/>
        <v>1284574.6999999997</v>
      </c>
      <c r="N43" s="20" t="s">
        <v>2</v>
      </c>
      <c r="O43" s="3"/>
      <c r="P43" s="3"/>
      <c r="Q43" s="3"/>
      <c r="R43" s="3"/>
      <c r="S43" s="3"/>
    </row>
    <row r="44" spans="1:19" s="4" customFormat="1" ht="37.5" x14ac:dyDescent="0.25">
      <c r="A44" s="58"/>
      <c r="B44" s="47"/>
      <c r="C44" s="41"/>
      <c r="D44" s="41"/>
      <c r="E44" s="19">
        <v>91122.5</v>
      </c>
      <c r="F44" s="19">
        <v>180899.9</v>
      </c>
      <c r="G44" s="19">
        <v>130612</v>
      </c>
      <c r="H44" s="18">
        <v>117810</v>
      </c>
      <c r="I44" s="24">
        <v>213677.4</v>
      </c>
      <c r="J44" s="19">
        <v>132562.9</v>
      </c>
      <c r="K44" s="19">
        <v>163097.60000000001</v>
      </c>
      <c r="L44" s="25">
        <v>0</v>
      </c>
      <c r="M44" s="19">
        <f t="shared" si="4"/>
        <v>1029782.3</v>
      </c>
      <c r="N44" s="20" t="s">
        <v>3</v>
      </c>
      <c r="O44" s="3"/>
      <c r="Q44" s="3"/>
      <c r="R44" s="3"/>
    </row>
    <row r="45" spans="1:19" s="4" customFormat="1" ht="18.75" x14ac:dyDescent="0.25">
      <c r="A45" s="58"/>
      <c r="B45" s="54" t="s">
        <v>45</v>
      </c>
      <c r="C45" s="56"/>
      <c r="D45" s="51" t="s">
        <v>40</v>
      </c>
      <c r="E45" s="19">
        <v>6858.7</v>
      </c>
      <c r="F45" s="19">
        <v>1827.3</v>
      </c>
      <c r="G45" s="19">
        <v>62567.6</v>
      </c>
      <c r="H45" s="18">
        <v>1190</v>
      </c>
      <c r="I45" s="18">
        <v>2158.3000000000002</v>
      </c>
      <c r="J45" s="24">
        <v>1339</v>
      </c>
      <c r="K45" s="19">
        <v>1647.5</v>
      </c>
      <c r="L45" s="25">
        <v>0</v>
      </c>
      <c r="M45" s="19">
        <f t="shared" si="4"/>
        <v>77588.400000000009</v>
      </c>
      <c r="N45" s="26" t="s">
        <v>4</v>
      </c>
      <c r="O45" s="3"/>
      <c r="Q45" s="3"/>
    </row>
    <row r="46" spans="1:19" s="4" customFormat="1" ht="18.75" x14ac:dyDescent="0.3">
      <c r="A46" s="58"/>
      <c r="B46" s="54"/>
      <c r="C46" s="56"/>
      <c r="D46" s="51"/>
      <c r="E46" s="19">
        <v>3030.3</v>
      </c>
      <c r="F46" s="19">
        <v>5651.4</v>
      </c>
      <c r="G46" s="19">
        <v>10196.200000000001</v>
      </c>
      <c r="H46" s="19">
        <v>21463.9</v>
      </c>
      <c r="I46" s="19">
        <v>11359.8</v>
      </c>
      <c r="J46" s="19">
        <f>13054.6+3490.2</f>
        <v>16544.8</v>
      </c>
      <c r="K46" s="19">
        <f>12401+4143.8</f>
        <v>16544.8</v>
      </c>
      <c r="L46" s="19">
        <v>6235.4</v>
      </c>
      <c r="M46" s="19">
        <f t="shared" si="4"/>
        <v>91026.6</v>
      </c>
      <c r="N46" s="22" t="s">
        <v>36</v>
      </c>
      <c r="O46" s="3"/>
      <c r="Q46" s="3"/>
    </row>
    <row r="47" spans="1:19" s="4" customFormat="1" ht="37.5" x14ac:dyDescent="0.25">
      <c r="A47" s="58"/>
      <c r="B47" s="60"/>
      <c r="C47" s="59"/>
      <c r="D47" s="61"/>
      <c r="E47" s="19">
        <v>3569.9</v>
      </c>
      <c r="F47" s="19">
        <v>5494.1</v>
      </c>
      <c r="G47" s="19">
        <v>13644.8</v>
      </c>
      <c r="H47" s="19">
        <v>8177.2</v>
      </c>
      <c r="I47" s="19">
        <v>14357</v>
      </c>
      <c r="J47" s="19">
        <v>13644.8</v>
      </c>
      <c r="K47" s="19">
        <v>13644.8</v>
      </c>
      <c r="L47" s="19">
        <v>13644.8</v>
      </c>
      <c r="M47" s="19">
        <f t="shared" si="4"/>
        <v>86177.400000000009</v>
      </c>
      <c r="N47" s="20" t="s">
        <v>5</v>
      </c>
      <c r="O47" s="3"/>
      <c r="Q47" s="3"/>
      <c r="R47" s="3"/>
    </row>
    <row r="48" spans="1:19" s="4" customFormat="1" ht="18.75" customHeight="1" x14ac:dyDescent="0.3">
      <c r="A48" s="58">
        <v>6</v>
      </c>
      <c r="B48" s="47" t="s">
        <v>26</v>
      </c>
      <c r="C48" s="41" t="s">
        <v>54</v>
      </c>
      <c r="D48" s="41" t="s">
        <v>11</v>
      </c>
      <c r="E48" s="19">
        <f>SUM(E49:E52)</f>
        <v>1400</v>
      </c>
      <c r="F48" s="19">
        <f t="shared" ref="F48:L48" si="13">SUM(F49:F52)</f>
        <v>0</v>
      </c>
      <c r="G48" s="19">
        <f t="shared" si="13"/>
        <v>442.9</v>
      </c>
      <c r="H48" s="19">
        <f t="shared" si="13"/>
        <v>0</v>
      </c>
      <c r="I48" s="19">
        <f t="shared" si="13"/>
        <v>3363.8</v>
      </c>
      <c r="J48" s="19">
        <f t="shared" si="13"/>
        <v>0</v>
      </c>
      <c r="K48" s="19">
        <f t="shared" si="13"/>
        <v>0</v>
      </c>
      <c r="L48" s="19">
        <f t="shared" si="13"/>
        <v>0</v>
      </c>
      <c r="M48" s="19">
        <f>SUM(E48:L48)</f>
        <v>5206.7000000000007</v>
      </c>
      <c r="N48" s="21" t="s">
        <v>2</v>
      </c>
      <c r="O48" s="3"/>
      <c r="Q48" s="3"/>
    </row>
    <row r="49" spans="1:19" s="4" customFormat="1" ht="37.5" x14ac:dyDescent="0.25">
      <c r="A49" s="58"/>
      <c r="B49" s="47"/>
      <c r="C49" s="49"/>
      <c r="D49" s="41"/>
      <c r="E49" s="19">
        <v>0</v>
      </c>
      <c r="F49" s="19">
        <v>0</v>
      </c>
      <c r="G49" s="23">
        <v>0</v>
      </c>
      <c r="H49" s="23">
        <v>0</v>
      </c>
      <c r="I49" s="23">
        <v>0</v>
      </c>
      <c r="J49" s="19">
        <v>0</v>
      </c>
      <c r="K49" s="19">
        <v>0</v>
      </c>
      <c r="L49" s="19">
        <v>0</v>
      </c>
      <c r="M49" s="19">
        <f t="shared" si="4"/>
        <v>0</v>
      </c>
      <c r="N49" s="20" t="s">
        <v>3</v>
      </c>
      <c r="O49" s="3"/>
      <c r="Q49" s="3"/>
    </row>
    <row r="50" spans="1:19" s="4" customFormat="1" ht="18.75" x14ac:dyDescent="0.25">
      <c r="A50" s="58"/>
      <c r="B50" s="47"/>
      <c r="C50" s="49"/>
      <c r="D50" s="41"/>
      <c r="E50" s="19">
        <v>0</v>
      </c>
      <c r="F50" s="19">
        <v>0</v>
      </c>
      <c r="G50" s="23">
        <v>0</v>
      </c>
      <c r="H50" s="23">
        <v>0</v>
      </c>
      <c r="I50" s="23">
        <v>0</v>
      </c>
      <c r="J50" s="19">
        <v>0</v>
      </c>
      <c r="K50" s="19">
        <v>0</v>
      </c>
      <c r="L50" s="19">
        <v>0</v>
      </c>
      <c r="M50" s="19">
        <f t="shared" si="4"/>
        <v>0</v>
      </c>
      <c r="N50" s="26" t="s">
        <v>4</v>
      </c>
      <c r="O50" s="3"/>
      <c r="Q50" s="3"/>
    </row>
    <row r="51" spans="1:19" s="4" customFormat="1" ht="18.75" x14ac:dyDescent="0.3">
      <c r="A51" s="58"/>
      <c r="B51" s="47"/>
      <c r="C51" s="49"/>
      <c r="D51" s="41"/>
      <c r="E51" s="19">
        <v>1400</v>
      </c>
      <c r="F51" s="19">
        <v>0</v>
      </c>
      <c r="G51" s="19">
        <v>442.9</v>
      </c>
      <c r="H51" s="19">
        <v>0</v>
      </c>
      <c r="I51" s="19">
        <v>3363.8</v>
      </c>
      <c r="J51" s="19">
        <v>0</v>
      </c>
      <c r="K51" s="19">
        <v>0</v>
      </c>
      <c r="L51" s="19">
        <v>0</v>
      </c>
      <c r="M51" s="19">
        <f t="shared" si="4"/>
        <v>5206.7000000000007</v>
      </c>
      <c r="N51" s="22" t="s">
        <v>36</v>
      </c>
      <c r="O51" s="3"/>
      <c r="Q51" s="3"/>
    </row>
    <row r="52" spans="1:19" s="4" customFormat="1" ht="37.5" x14ac:dyDescent="0.25">
      <c r="A52" s="58"/>
      <c r="B52" s="47"/>
      <c r="C52" s="49"/>
      <c r="D52" s="41"/>
      <c r="E52" s="19">
        <v>0</v>
      </c>
      <c r="F52" s="19">
        <v>0</v>
      </c>
      <c r="G52" s="23">
        <v>0</v>
      </c>
      <c r="H52" s="23">
        <v>0</v>
      </c>
      <c r="I52" s="23">
        <v>0</v>
      </c>
      <c r="J52" s="19">
        <v>0</v>
      </c>
      <c r="K52" s="19">
        <v>0</v>
      </c>
      <c r="L52" s="19">
        <v>0</v>
      </c>
      <c r="M52" s="19">
        <f t="shared" si="4"/>
        <v>0</v>
      </c>
      <c r="N52" s="20" t="s">
        <v>5</v>
      </c>
      <c r="O52" s="3"/>
      <c r="Q52" s="3"/>
    </row>
    <row r="53" spans="1:19" s="4" customFormat="1" ht="18.75" customHeight="1" x14ac:dyDescent="0.3">
      <c r="A53" s="58">
        <v>7</v>
      </c>
      <c r="B53" s="47" t="s">
        <v>49</v>
      </c>
      <c r="C53" s="41" t="s">
        <v>54</v>
      </c>
      <c r="D53" s="41" t="s">
        <v>12</v>
      </c>
      <c r="E53" s="19">
        <f>E58+E63+E68+E73+E78</f>
        <v>120995.4</v>
      </c>
      <c r="F53" s="19">
        <f t="shared" ref="F53:L53" si="14">F58+F63+F68+F73+F78</f>
        <v>114513.20000000001</v>
      </c>
      <c r="G53" s="19">
        <f t="shared" si="14"/>
        <v>51670.399999999987</v>
      </c>
      <c r="H53" s="19">
        <f>H58+H63+H68+H73+H78</f>
        <v>255315.1</v>
      </c>
      <c r="I53" s="19">
        <f t="shared" si="14"/>
        <v>240501.8</v>
      </c>
      <c r="J53" s="19">
        <f>J58+J63+J68+J73+J78</f>
        <v>318677.59999999998</v>
      </c>
      <c r="K53" s="19">
        <f t="shared" si="14"/>
        <v>113242</v>
      </c>
      <c r="L53" s="19">
        <f t="shared" si="14"/>
        <v>6235.4</v>
      </c>
      <c r="M53" s="19">
        <f t="shared" si="4"/>
        <v>1221150.8999999999</v>
      </c>
      <c r="N53" s="21" t="s">
        <v>2</v>
      </c>
      <c r="O53" s="3"/>
      <c r="Q53" s="3"/>
      <c r="R53" s="3"/>
    </row>
    <row r="54" spans="1:19" s="4" customFormat="1" ht="37.5" x14ac:dyDescent="0.3">
      <c r="A54" s="58"/>
      <c r="B54" s="47"/>
      <c r="C54" s="49"/>
      <c r="D54" s="41"/>
      <c r="E54" s="19">
        <f>E59+E64+E69+E74+E79</f>
        <v>106806.2</v>
      </c>
      <c r="F54" s="19">
        <f t="shared" ref="F54:L54" si="15">F59+F64+F69+F74+F79</f>
        <v>109170.1</v>
      </c>
      <c r="G54" s="19">
        <f t="shared" si="15"/>
        <v>4724.7</v>
      </c>
      <c r="H54" s="19">
        <f t="shared" si="15"/>
        <v>99000</v>
      </c>
      <c r="I54" s="19">
        <f>I59+I64+I69+I74+I79</f>
        <v>10558.6</v>
      </c>
      <c r="J54" s="19">
        <f t="shared" si="15"/>
        <v>102566.8</v>
      </c>
      <c r="K54" s="19">
        <f t="shared" si="15"/>
        <v>97426.5</v>
      </c>
      <c r="L54" s="19">
        <f t="shared" si="15"/>
        <v>0</v>
      </c>
      <c r="M54" s="19">
        <f t="shared" si="4"/>
        <v>530252.89999999991</v>
      </c>
      <c r="N54" s="21" t="s">
        <v>3</v>
      </c>
      <c r="O54" s="3"/>
      <c r="Q54" s="3"/>
      <c r="R54" s="3"/>
    </row>
    <row r="55" spans="1:19" s="4" customFormat="1" ht="18.75" x14ac:dyDescent="0.3">
      <c r="A55" s="58"/>
      <c r="B55" s="47"/>
      <c r="C55" s="49"/>
      <c r="D55" s="41"/>
      <c r="E55" s="19">
        <f>E60+E65+E70+E75+E80</f>
        <v>8039.1</v>
      </c>
      <c r="F55" s="19">
        <f t="shared" ref="F55:L55" si="16">F60+F65+F70+F75+F80</f>
        <v>1102.7</v>
      </c>
      <c r="G55" s="19">
        <f t="shared" si="16"/>
        <v>40047.699999999997</v>
      </c>
      <c r="H55" s="19">
        <f t="shared" si="16"/>
        <v>102778.4</v>
      </c>
      <c r="I55" s="19">
        <f t="shared" si="16"/>
        <v>151035.1</v>
      </c>
      <c r="J55" s="19">
        <f t="shared" si="16"/>
        <v>144836</v>
      </c>
      <c r="K55" s="19">
        <f t="shared" si="16"/>
        <v>984.1</v>
      </c>
      <c r="L55" s="19">
        <f t="shared" si="16"/>
        <v>0</v>
      </c>
      <c r="M55" s="19">
        <f t="shared" si="4"/>
        <v>448823.1</v>
      </c>
      <c r="N55" s="22" t="s">
        <v>4</v>
      </c>
      <c r="O55" s="3"/>
      <c r="Q55" s="3"/>
    </row>
    <row r="56" spans="1:19" s="4" customFormat="1" ht="18.75" x14ac:dyDescent="0.3">
      <c r="A56" s="58"/>
      <c r="B56" s="47"/>
      <c r="C56" s="49"/>
      <c r="D56" s="41"/>
      <c r="E56" s="19">
        <f>E61+E66+E71+E76+E81</f>
        <v>6150.1</v>
      </c>
      <c r="F56" s="19">
        <f t="shared" ref="F56:K56" si="17">F61+F66+F71+F76+F81</f>
        <v>4240.3999999999996</v>
      </c>
      <c r="G56" s="19">
        <f t="shared" si="17"/>
        <v>6897.9999999999991</v>
      </c>
      <c r="H56" s="19">
        <f t="shared" si="17"/>
        <v>53536.7</v>
      </c>
      <c r="I56" s="19">
        <f>I61+I66+I71+I76+I81</f>
        <v>78908.100000000006</v>
      </c>
      <c r="J56" s="19">
        <f t="shared" si="17"/>
        <v>71274.8</v>
      </c>
      <c r="K56" s="19">
        <f t="shared" si="17"/>
        <v>14831.400000000001</v>
      </c>
      <c r="L56" s="19">
        <f>L61+L66+L71+L76+L81</f>
        <v>6235.4</v>
      </c>
      <c r="M56" s="19">
        <f t="shared" si="4"/>
        <v>242074.89999999997</v>
      </c>
      <c r="N56" s="22" t="s">
        <v>36</v>
      </c>
      <c r="O56" s="3"/>
      <c r="Q56" s="3"/>
    </row>
    <row r="57" spans="1:19" s="4" customFormat="1" ht="37.5" x14ac:dyDescent="0.3">
      <c r="A57" s="58"/>
      <c r="B57" s="47"/>
      <c r="C57" s="49"/>
      <c r="D57" s="41"/>
      <c r="E57" s="19">
        <f>E62+E67+E72+E77+E82</f>
        <v>0</v>
      </c>
      <c r="F57" s="19">
        <f t="shared" ref="F57:K57" si="18">F62+F67+F72+F77+F82</f>
        <v>0</v>
      </c>
      <c r="G57" s="19">
        <f t="shared" si="18"/>
        <v>0</v>
      </c>
      <c r="H57" s="19">
        <f t="shared" si="18"/>
        <v>0</v>
      </c>
      <c r="I57" s="19">
        <f>I62+I67+I72+I77+I82</f>
        <v>0</v>
      </c>
      <c r="J57" s="19">
        <f t="shared" si="18"/>
        <v>0</v>
      </c>
      <c r="K57" s="19">
        <f t="shared" si="18"/>
        <v>0</v>
      </c>
      <c r="L57" s="25">
        <v>0</v>
      </c>
      <c r="M57" s="19">
        <f t="shared" si="4"/>
        <v>0</v>
      </c>
      <c r="N57" s="21" t="s">
        <v>5</v>
      </c>
      <c r="O57" s="3"/>
      <c r="Q57" s="3"/>
    </row>
    <row r="58" spans="1:19" s="4" customFormat="1" ht="18.75" customHeight="1" x14ac:dyDescent="0.3">
      <c r="A58" s="58">
        <v>8</v>
      </c>
      <c r="B58" s="47" t="s">
        <v>32</v>
      </c>
      <c r="C58" s="41" t="s">
        <v>54</v>
      </c>
      <c r="D58" s="56" t="s">
        <v>20</v>
      </c>
      <c r="E58" s="19">
        <f>SUM(E59:E62)</f>
        <v>1035.3999999999999</v>
      </c>
      <c r="F58" s="19">
        <f t="shared" ref="F58:L58" si="19">SUM(F59:F62)</f>
        <v>1086.0999999999999</v>
      </c>
      <c r="G58" s="19">
        <f t="shared" si="19"/>
        <v>2433.6999999999998</v>
      </c>
      <c r="H58" s="19">
        <f t="shared" si="19"/>
        <v>5433.7</v>
      </c>
      <c r="I58" s="19">
        <f t="shared" si="19"/>
        <v>14633.3</v>
      </c>
      <c r="J58" s="19">
        <f t="shared" si="19"/>
        <v>7000</v>
      </c>
      <c r="K58" s="19">
        <f t="shared" si="19"/>
        <v>7000</v>
      </c>
      <c r="L58" s="19">
        <f t="shared" si="19"/>
        <v>0</v>
      </c>
      <c r="M58" s="19">
        <f t="shared" si="4"/>
        <v>38622.199999999997</v>
      </c>
      <c r="N58" s="21" t="s">
        <v>2</v>
      </c>
      <c r="O58" s="3"/>
      <c r="P58" s="3"/>
      <c r="Q58" s="3"/>
    </row>
    <row r="59" spans="1:19" s="4" customFormat="1" ht="37.5" x14ac:dyDescent="0.3">
      <c r="A59" s="58"/>
      <c r="B59" s="47"/>
      <c r="C59" s="49"/>
      <c r="D59" s="56"/>
      <c r="E59" s="19">
        <v>934</v>
      </c>
      <c r="F59" s="19">
        <v>1043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25">
        <v>0</v>
      </c>
      <c r="M59" s="19">
        <f t="shared" si="4"/>
        <v>1977</v>
      </c>
      <c r="N59" s="21" t="s">
        <v>3</v>
      </c>
      <c r="O59" s="3"/>
      <c r="Q59" s="3"/>
      <c r="S59" s="3"/>
    </row>
    <row r="60" spans="1:19" s="4" customFormat="1" ht="18.75" x14ac:dyDescent="0.3">
      <c r="A60" s="58"/>
      <c r="B60" s="47"/>
      <c r="C60" s="49"/>
      <c r="D60" s="56"/>
      <c r="E60" s="19">
        <v>70.3</v>
      </c>
      <c r="F60" s="19">
        <v>10.5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25">
        <v>0</v>
      </c>
      <c r="M60" s="19">
        <f t="shared" si="4"/>
        <v>80.8</v>
      </c>
      <c r="N60" s="22" t="s">
        <v>4</v>
      </c>
      <c r="O60" s="3"/>
      <c r="Q60" s="3"/>
      <c r="S60" s="3"/>
    </row>
    <row r="61" spans="1:19" s="4" customFormat="1" ht="18.75" x14ac:dyDescent="0.3">
      <c r="A61" s="58"/>
      <c r="B61" s="47"/>
      <c r="C61" s="49"/>
      <c r="D61" s="56"/>
      <c r="E61" s="19">
        <v>31.1</v>
      </c>
      <c r="F61" s="19">
        <v>32.6</v>
      </c>
      <c r="G61" s="19">
        <v>2433.6999999999998</v>
      </c>
      <c r="H61" s="19">
        <v>5433.7</v>
      </c>
      <c r="I61" s="23">
        <v>14633.3</v>
      </c>
      <c r="J61" s="23">
        <v>7000</v>
      </c>
      <c r="K61" s="23">
        <v>7000</v>
      </c>
      <c r="L61" s="25">
        <v>0</v>
      </c>
      <c r="M61" s="19">
        <f t="shared" si="4"/>
        <v>36564.399999999994</v>
      </c>
      <c r="N61" s="22" t="s">
        <v>36</v>
      </c>
      <c r="O61" s="3"/>
      <c r="Q61" s="3"/>
    </row>
    <row r="62" spans="1:19" s="4" customFormat="1" ht="37.5" x14ac:dyDescent="0.25">
      <c r="A62" s="58"/>
      <c r="B62" s="47"/>
      <c r="C62" s="49"/>
      <c r="D62" s="59"/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25">
        <v>0</v>
      </c>
      <c r="M62" s="19">
        <f t="shared" si="4"/>
        <v>0</v>
      </c>
      <c r="N62" s="20" t="s">
        <v>5</v>
      </c>
      <c r="O62" s="3"/>
      <c r="Q62" s="3"/>
    </row>
    <row r="63" spans="1:19" s="4" customFormat="1" ht="18.75" customHeight="1" x14ac:dyDescent="0.25">
      <c r="A63" s="58">
        <v>9</v>
      </c>
      <c r="B63" s="60" t="s">
        <v>33</v>
      </c>
      <c r="C63" s="41" t="s">
        <v>54</v>
      </c>
      <c r="D63" s="55" t="s">
        <v>20</v>
      </c>
      <c r="E63" s="19">
        <f>SUM(E64:E67)</f>
        <v>65308.800000000003</v>
      </c>
      <c r="F63" s="19">
        <f t="shared" ref="F63:L63" si="20">SUM(F64:F67)</f>
        <v>112597.3</v>
      </c>
      <c r="G63" s="19">
        <f t="shared" si="20"/>
        <v>48767.999999999993</v>
      </c>
      <c r="H63" s="19">
        <f t="shared" si="20"/>
        <v>248724.8</v>
      </c>
      <c r="I63" s="19">
        <f t="shared" si="20"/>
        <v>222368.2</v>
      </c>
      <c r="J63" s="19">
        <f t="shared" si="20"/>
        <v>306253</v>
      </c>
      <c r="K63" s="19">
        <f t="shared" si="20"/>
        <v>103894.8</v>
      </c>
      <c r="L63" s="19">
        <f t="shared" si="20"/>
        <v>0</v>
      </c>
      <c r="M63" s="19">
        <f t="shared" si="4"/>
        <v>1107914.9000000001</v>
      </c>
      <c r="N63" s="20" t="s">
        <v>2</v>
      </c>
      <c r="O63" s="3"/>
      <c r="Q63" s="3"/>
      <c r="R63" s="3"/>
    </row>
    <row r="64" spans="1:19" s="4" customFormat="1" ht="37.5" x14ac:dyDescent="0.25">
      <c r="A64" s="58"/>
      <c r="B64" s="47"/>
      <c r="C64" s="49"/>
      <c r="D64" s="56"/>
      <c r="E64" s="19">
        <v>58915.1</v>
      </c>
      <c r="F64" s="19">
        <v>108127.1</v>
      </c>
      <c r="G64" s="19">
        <v>4724.7</v>
      </c>
      <c r="H64" s="18">
        <v>99000</v>
      </c>
      <c r="I64" s="24">
        <v>10558.6</v>
      </c>
      <c r="J64" s="24">
        <v>102566.8</v>
      </c>
      <c r="K64" s="24">
        <v>97426.5</v>
      </c>
      <c r="L64" s="19">
        <v>0</v>
      </c>
      <c r="M64" s="19">
        <f t="shared" si="4"/>
        <v>481318.8</v>
      </c>
      <c r="N64" s="20" t="s">
        <v>3</v>
      </c>
      <c r="O64" s="3"/>
      <c r="Q64" s="3"/>
      <c r="R64" s="3"/>
    </row>
    <row r="65" spans="1:17" s="4" customFormat="1" ht="18.75" x14ac:dyDescent="0.25">
      <c r="A65" s="58"/>
      <c r="B65" s="47"/>
      <c r="C65" s="49"/>
      <c r="D65" s="56"/>
      <c r="E65" s="19">
        <v>4434.3999999999996</v>
      </c>
      <c r="F65" s="19">
        <v>1092.2</v>
      </c>
      <c r="G65" s="19">
        <v>40047.699999999997</v>
      </c>
      <c r="H65" s="18">
        <v>102778.4</v>
      </c>
      <c r="I65" s="18">
        <v>151035.1</v>
      </c>
      <c r="J65" s="24">
        <v>144836</v>
      </c>
      <c r="K65" s="24">
        <v>984.1</v>
      </c>
      <c r="L65" s="19">
        <v>0</v>
      </c>
      <c r="M65" s="19">
        <f t="shared" si="4"/>
        <v>445207.89999999997</v>
      </c>
      <c r="N65" s="26" t="s">
        <v>4</v>
      </c>
      <c r="O65" s="3"/>
      <c r="Q65" s="3"/>
    </row>
    <row r="66" spans="1:17" s="4" customFormat="1" ht="18.75" x14ac:dyDescent="0.3">
      <c r="A66" s="58"/>
      <c r="B66" s="47"/>
      <c r="C66" s="49"/>
      <c r="D66" s="56"/>
      <c r="E66" s="19">
        <v>1959.3</v>
      </c>
      <c r="F66" s="19">
        <v>3378</v>
      </c>
      <c r="G66" s="19">
        <v>3995.6</v>
      </c>
      <c r="H66" s="19">
        <v>46946.400000000001</v>
      </c>
      <c r="I66" s="19">
        <v>60774.5</v>
      </c>
      <c r="J66" s="19">
        <v>58850.2</v>
      </c>
      <c r="K66" s="19">
        <v>5484.2</v>
      </c>
      <c r="L66" s="19">
        <v>0</v>
      </c>
      <c r="M66" s="19">
        <f t="shared" si="4"/>
        <v>181388.2</v>
      </c>
      <c r="N66" s="22" t="s">
        <v>36</v>
      </c>
      <c r="O66" s="3"/>
      <c r="Q66" s="3"/>
    </row>
    <row r="67" spans="1:17" s="4" customFormat="1" ht="37.5" x14ac:dyDescent="0.25">
      <c r="A67" s="58"/>
      <c r="B67" s="47"/>
      <c r="C67" s="49"/>
      <c r="D67" s="59"/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f t="shared" si="4"/>
        <v>0</v>
      </c>
      <c r="N67" s="20" t="s">
        <v>5</v>
      </c>
      <c r="O67" s="3"/>
      <c r="Q67" s="3"/>
    </row>
    <row r="68" spans="1:17" s="4" customFormat="1" ht="18.75" customHeight="1" x14ac:dyDescent="0.25">
      <c r="A68" s="58"/>
      <c r="B68" s="47"/>
      <c r="C68" s="41" t="s">
        <v>54</v>
      </c>
      <c r="D68" s="55" t="s">
        <v>21</v>
      </c>
      <c r="E68" s="19">
        <f>SUM(E69:E72)</f>
        <v>52053.1</v>
      </c>
      <c r="F68" s="19">
        <f t="shared" ref="F68:L68" si="21">SUM(F69:F72)</f>
        <v>0</v>
      </c>
      <c r="G68" s="19">
        <f t="shared" si="21"/>
        <v>0</v>
      </c>
      <c r="H68" s="19">
        <f t="shared" si="21"/>
        <v>0</v>
      </c>
      <c r="I68" s="19">
        <f t="shared" si="21"/>
        <v>0</v>
      </c>
      <c r="J68" s="19">
        <f t="shared" si="21"/>
        <v>0</v>
      </c>
      <c r="K68" s="19">
        <f t="shared" si="21"/>
        <v>0</v>
      </c>
      <c r="L68" s="19">
        <f t="shared" si="21"/>
        <v>0</v>
      </c>
      <c r="M68" s="19">
        <f t="shared" si="4"/>
        <v>52053.1</v>
      </c>
      <c r="N68" s="20" t="s">
        <v>2</v>
      </c>
      <c r="O68" s="3"/>
      <c r="Q68" s="3"/>
    </row>
    <row r="69" spans="1:17" s="4" customFormat="1" ht="37.5" x14ac:dyDescent="0.25">
      <c r="A69" s="58"/>
      <c r="B69" s="47"/>
      <c r="C69" s="49"/>
      <c r="D69" s="56"/>
      <c r="E69" s="19">
        <v>46957.1</v>
      </c>
      <c r="F69" s="19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19">
        <f t="shared" si="4"/>
        <v>46957.1</v>
      </c>
      <c r="N69" s="20" t="s">
        <v>3</v>
      </c>
      <c r="O69" s="3"/>
      <c r="Q69" s="3"/>
    </row>
    <row r="70" spans="1:17" s="4" customFormat="1" ht="18.75" x14ac:dyDescent="0.25">
      <c r="A70" s="58"/>
      <c r="B70" s="47"/>
      <c r="C70" s="49"/>
      <c r="D70" s="56"/>
      <c r="E70" s="19">
        <v>3534.4</v>
      </c>
      <c r="F70" s="19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19">
        <f t="shared" si="4"/>
        <v>3534.4</v>
      </c>
      <c r="N70" s="26" t="s">
        <v>4</v>
      </c>
      <c r="O70" s="3"/>
      <c r="Q70" s="3"/>
    </row>
    <row r="71" spans="1:17" s="4" customFormat="1" ht="18.75" x14ac:dyDescent="0.3">
      <c r="A71" s="58"/>
      <c r="B71" s="47"/>
      <c r="C71" s="49"/>
      <c r="D71" s="56"/>
      <c r="E71" s="19">
        <v>1561.6</v>
      </c>
      <c r="F71" s="19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19">
        <f t="shared" si="4"/>
        <v>1561.6</v>
      </c>
      <c r="N71" s="22" t="s">
        <v>36</v>
      </c>
      <c r="O71" s="3"/>
      <c r="Q71" s="3"/>
    </row>
    <row r="72" spans="1:17" s="4" customFormat="1" ht="37.5" x14ac:dyDescent="0.25">
      <c r="A72" s="58"/>
      <c r="B72" s="47"/>
      <c r="C72" s="49"/>
      <c r="D72" s="59"/>
      <c r="E72" s="19">
        <v>0</v>
      </c>
      <c r="F72" s="19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19">
        <f t="shared" si="4"/>
        <v>0</v>
      </c>
      <c r="N72" s="20" t="s">
        <v>5</v>
      </c>
      <c r="O72" s="3"/>
      <c r="Q72" s="3"/>
    </row>
    <row r="73" spans="1:17" s="4" customFormat="1" ht="18.75" customHeight="1" x14ac:dyDescent="0.25">
      <c r="A73" s="58">
        <v>10</v>
      </c>
      <c r="B73" s="47" t="s">
        <v>34</v>
      </c>
      <c r="C73" s="41" t="s">
        <v>54</v>
      </c>
      <c r="D73" s="55" t="s">
        <v>20</v>
      </c>
      <c r="E73" s="19">
        <f>SUM(E74:E77)</f>
        <v>1248.0999999999999</v>
      </c>
      <c r="F73" s="19">
        <f t="shared" ref="F73:L73" si="22">SUM(F74:F77)</f>
        <v>829.8</v>
      </c>
      <c r="G73" s="19">
        <f t="shared" si="22"/>
        <v>468.7</v>
      </c>
      <c r="H73" s="19">
        <f t="shared" si="22"/>
        <v>1156.5999999999999</v>
      </c>
      <c r="I73" s="19">
        <f t="shared" si="22"/>
        <v>3500.3</v>
      </c>
      <c r="J73" s="19">
        <f t="shared" si="22"/>
        <v>5424.6</v>
      </c>
      <c r="K73" s="19">
        <f t="shared" si="22"/>
        <v>2347.1999999999998</v>
      </c>
      <c r="L73" s="19">
        <f t="shared" si="22"/>
        <v>6235.4</v>
      </c>
      <c r="M73" s="19">
        <f t="shared" si="4"/>
        <v>21210.699999999997</v>
      </c>
      <c r="N73" s="20" t="s">
        <v>2</v>
      </c>
      <c r="O73" s="3"/>
      <c r="Q73" s="3"/>
    </row>
    <row r="74" spans="1:17" s="4" customFormat="1" ht="37.5" x14ac:dyDescent="0.25">
      <c r="A74" s="58"/>
      <c r="B74" s="47"/>
      <c r="C74" s="49"/>
      <c r="D74" s="56"/>
      <c r="E74" s="19">
        <v>0</v>
      </c>
      <c r="F74" s="19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19">
        <f t="shared" si="4"/>
        <v>0</v>
      </c>
      <c r="N74" s="20" t="s">
        <v>3</v>
      </c>
      <c r="O74" s="3"/>
      <c r="Q74" s="3"/>
    </row>
    <row r="75" spans="1:17" s="4" customFormat="1" ht="18.75" x14ac:dyDescent="0.25">
      <c r="A75" s="58"/>
      <c r="B75" s="47"/>
      <c r="C75" s="49"/>
      <c r="D75" s="56"/>
      <c r="E75" s="19">
        <v>0</v>
      </c>
      <c r="F75" s="19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19">
        <f t="shared" si="4"/>
        <v>0</v>
      </c>
      <c r="N75" s="26" t="s">
        <v>4</v>
      </c>
      <c r="O75" s="3"/>
      <c r="Q75" s="3"/>
    </row>
    <row r="76" spans="1:17" s="4" customFormat="1" ht="18.75" x14ac:dyDescent="0.3">
      <c r="A76" s="58"/>
      <c r="B76" s="47"/>
      <c r="C76" s="49"/>
      <c r="D76" s="56"/>
      <c r="E76" s="19">
        <v>1248.0999999999999</v>
      </c>
      <c r="F76" s="23">
        <v>829.8</v>
      </c>
      <c r="G76" s="23">
        <v>468.7</v>
      </c>
      <c r="H76" s="23">
        <v>1156.5999999999999</v>
      </c>
      <c r="I76" s="23">
        <v>3500.3</v>
      </c>
      <c r="J76" s="23">
        <v>5424.6</v>
      </c>
      <c r="K76" s="23">
        <v>2347.1999999999998</v>
      </c>
      <c r="L76" s="23">
        <v>6235.4</v>
      </c>
      <c r="M76" s="19">
        <f t="shared" si="4"/>
        <v>21210.699999999997</v>
      </c>
      <c r="N76" s="22" t="s">
        <v>36</v>
      </c>
      <c r="O76" s="3"/>
      <c r="Q76" s="3"/>
    </row>
    <row r="77" spans="1:17" s="4" customFormat="1" ht="37.5" x14ac:dyDescent="0.25">
      <c r="A77" s="58"/>
      <c r="B77" s="47"/>
      <c r="C77" s="49"/>
      <c r="D77" s="59"/>
      <c r="E77" s="19">
        <v>0</v>
      </c>
      <c r="F77" s="19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19">
        <f t="shared" si="4"/>
        <v>0</v>
      </c>
      <c r="N77" s="20" t="s">
        <v>5</v>
      </c>
      <c r="O77" s="3"/>
      <c r="Q77" s="3"/>
    </row>
    <row r="78" spans="1:17" s="8" customFormat="1" ht="18.75" customHeight="1" x14ac:dyDescent="0.25">
      <c r="A78" s="58"/>
      <c r="B78" s="47"/>
      <c r="C78" s="41" t="s">
        <v>54</v>
      </c>
      <c r="D78" s="55" t="s">
        <v>21</v>
      </c>
      <c r="E78" s="19">
        <f>SUM(E79:E82)</f>
        <v>1350</v>
      </c>
      <c r="F78" s="19">
        <f t="shared" ref="F78:M78" si="23">SUM(F79:F82)</f>
        <v>0</v>
      </c>
      <c r="G78" s="19">
        <f t="shared" si="23"/>
        <v>0</v>
      </c>
      <c r="H78" s="19">
        <f t="shared" si="23"/>
        <v>0</v>
      </c>
      <c r="I78" s="19">
        <f t="shared" si="23"/>
        <v>0</v>
      </c>
      <c r="J78" s="19">
        <f t="shared" si="23"/>
        <v>0</v>
      </c>
      <c r="K78" s="19">
        <f t="shared" si="23"/>
        <v>0</v>
      </c>
      <c r="L78" s="19">
        <f t="shared" si="23"/>
        <v>0</v>
      </c>
      <c r="M78" s="19">
        <f t="shared" si="23"/>
        <v>1350</v>
      </c>
      <c r="N78" s="20" t="s">
        <v>2</v>
      </c>
      <c r="O78" s="7"/>
      <c r="Q78" s="7"/>
    </row>
    <row r="79" spans="1:17" s="8" customFormat="1" ht="37.5" x14ac:dyDescent="0.25">
      <c r="A79" s="58"/>
      <c r="B79" s="47"/>
      <c r="C79" s="49"/>
      <c r="D79" s="56"/>
      <c r="E79" s="19">
        <v>0</v>
      </c>
      <c r="F79" s="19">
        <v>0</v>
      </c>
      <c r="G79" s="23">
        <v>0</v>
      </c>
      <c r="H79" s="23">
        <v>0</v>
      </c>
      <c r="I79" s="23">
        <v>0</v>
      </c>
      <c r="J79" s="23">
        <f t="shared" ref="J79:K79" si="24">J80+J81+J82+J83</f>
        <v>0</v>
      </c>
      <c r="K79" s="23">
        <f t="shared" si="24"/>
        <v>0</v>
      </c>
      <c r="L79" s="23">
        <v>0</v>
      </c>
      <c r="M79" s="19">
        <f t="shared" si="4"/>
        <v>0</v>
      </c>
      <c r="N79" s="20" t="s">
        <v>3</v>
      </c>
      <c r="O79" s="7"/>
      <c r="Q79" s="7"/>
    </row>
    <row r="80" spans="1:17" s="8" customFormat="1" ht="18.75" x14ac:dyDescent="0.25">
      <c r="A80" s="58"/>
      <c r="B80" s="47"/>
      <c r="C80" s="49"/>
      <c r="D80" s="56"/>
      <c r="E80" s="19">
        <v>0</v>
      </c>
      <c r="F80" s="19">
        <v>0</v>
      </c>
      <c r="G80" s="23">
        <v>0</v>
      </c>
      <c r="H80" s="23">
        <v>0</v>
      </c>
      <c r="I80" s="23">
        <v>0</v>
      </c>
      <c r="J80" s="23">
        <f t="shared" ref="J80:K80" si="25">J81+J82+J83+J84</f>
        <v>0</v>
      </c>
      <c r="K80" s="23">
        <f t="shared" si="25"/>
        <v>0</v>
      </c>
      <c r="L80" s="23">
        <v>0</v>
      </c>
      <c r="M80" s="19">
        <f t="shared" si="4"/>
        <v>0</v>
      </c>
      <c r="N80" s="26" t="s">
        <v>4</v>
      </c>
      <c r="O80" s="7"/>
      <c r="Q80" s="7"/>
    </row>
    <row r="81" spans="1:17" s="8" customFormat="1" ht="18.75" x14ac:dyDescent="0.3">
      <c r="A81" s="58"/>
      <c r="B81" s="47"/>
      <c r="C81" s="49"/>
      <c r="D81" s="56"/>
      <c r="E81" s="19">
        <v>1350</v>
      </c>
      <c r="F81" s="19">
        <v>0</v>
      </c>
      <c r="G81" s="23">
        <v>0</v>
      </c>
      <c r="H81" s="23">
        <v>0</v>
      </c>
      <c r="I81" s="23">
        <v>0</v>
      </c>
      <c r="J81" s="23">
        <f t="shared" ref="J81:K81" si="26">J82+J83+J84+J85</f>
        <v>0</v>
      </c>
      <c r="K81" s="23">
        <f t="shared" si="26"/>
        <v>0</v>
      </c>
      <c r="L81" s="23">
        <v>0</v>
      </c>
      <c r="M81" s="19">
        <f t="shared" si="4"/>
        <v>1350</v>
      </c>
      <c r="N81" s="22" t="s">
        <v>36</v>
      </c>
      <c r="O81" s="7"/>
      <c r="Q81" s="7"/>
    </row>
    <row r="82" spans="1:17" s="8" customFormat="1" ht="37.5" x14ac:dyDescent="0.25">
      <c r="A82" s="58"/>
      <c r="B82" s="47"/>
      <c r="C82" s="49"/>
      <c r="D82" s="59"/>
      <c r="E82" s="19">
        <v>0</v>
      </c>
      <c r="F82" s="19">
        <v>0</v>
      </c>
      <c r="G82" s="23">
        <v>0</v>
      </c>
      <c r="H82" s="23">
        <v>0</v>
      </c>
      <c r="I82" s="23">
        <v>0</v>
      </c>
      <c r="J82" s="23">
        <f t="shared" ref="J82:K82" si="27">J83+J84+J85+J86</f>
        <v>0</v>
      </c>
      <c r="K82" s="23">
        <f t="shared" si="27"/>
        <v>0</v>
      </c>
      <c r="L82" s="23">
        <v>0</v>
      </c>
      <c r="M82" s="19">
        <f t="shared" si="4"/>
        <v>0</v>
      </c>
      <c r="N82" s="20" t="s">
        <v>5</v>
      </c>
      <c r="O82" s="7"/>
      <c r="Q82" s="7"/>
    </row>
    <row r="83" spans="1:17" s="4" customFormat="1" ht="18.75" customHeight="1" x14ac:dyDescent="0.25">
      <c r="A83" s="58">
        <v>11</v>
      </c>
      <c r="B83" s="47" t="s">
        <v>48</v>
      </c>
      <c r="C83" s="41" t="s">
        <v>54</v>
      </c>
      <c r="D83" s="41" t="s">
        <v>13</v>
      </c>
      <c r="E83" s="19">
        <f>SUM(E84:E87)</f>
        <v>125</v>
      </c>
      <c r="F83" s="19">
        <f t="shared" ref="F83:L83" si="28">SUM(F84:F87)</f>
        <v>0</v>
      </c>
      <c r="G83" s="19">
        <f t="shared" si="28"/>
        <v>0</v>
      </c>
      <c r="H83" s="19">
        <f t="shared" si="28"/>
        <v>0</v>
      </c>
      <c r="I83" s="19">
        <f t="shared" si="28"/>
        <v>0</v>
      </c>
      <c r="J83" s="19">
        <f t="shared" si="28"/>
        <v>0</v>
      </c>
      <c r="K83" s="19">
        <f t="shared" si="28"/>
        <v>0</v>
      </c>
      <c r="L83" s="19">
        <f t="shared" si="28"/>
        <v>0</v>
      </c>
      <c r="M83" s="19">
        <f t="shared" si="4"/>
        <v>125</v>
      </c>
      <c r="N83" s="20" t="s">
        <v>2</v>
      </c>
      <c r="O83" s="3"/>
      <c r="Q83" s="3"/>
    </row>
    <row r="84" spans="1:17" s="4" customFormat="1" ht="37.5" x14ac:dyDescent="0.25">
      <c r="A84" s="58"/>
      <c r="B84" s="47"/>
      <c r="C84" s="49"/>
      <c r="D84" s="41"/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f t="shared" si="4"/>
        <v>0</v>
      </c>
      <c r="N84" s="20" t="s">
        <v>3</v>
      </c>
      <c r="O84" s="3"/>
      <c r="Q84" s="3"/>
    </row>
    <row r="85" spans="1:17" s="4" customFormat="1" ht="18.75" x14ac:dyDescent="0.25">
      <c r="A85" s="58"/>
      <c r="B85" s="47"/>
      <c r="C85" s="49"/>
      <c r="D85" s="41"/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f t="shared" si="4"/>
        <v>0</v>
      </c>
      <c r="N85" s="26" t="s">
        <v>4</v>
      </c>
      <c r="O85" s="3"/>
      <c r="Q85" s="3"/>
    </row>
    <row r="86" spans="1:17" s="4" customFormat="1" ht="18.75" x14ac:dyDescent="0.3">
      <c r="A86" s="58"/>
      <c r="B86" s="47"/>
      <c r="C86" s="49"/>
      <c r="D86" s="41"/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f t="shared" si="4"/>
        <v>0</v>
      </c>
      <c r="N86" s="22" t="s">
        <v>36</v>
      </c>
      <c r="O86" s="3"/>
      <c r="Q86" s="3"/>
    </row>
    <row r="87" spans="1:17" s="4" customFormat="1" ht="61.5" customHeight="1" x14ac:dyDescent="0.25">
      <c r="A87" s="58"/>
      <c r="B87" s="47"/>
      <c r="C87" s="49"/>
      <c r="D87" s="41"/>
      <c r="E87" s="19">
        <f>E92</f>
        <v>125</v>
      </c>
      <c r="F87" s="19">
        <f t="shared" ref="F87:L87" si="29">F92</f>
        <v>0</v>
      </c>
      <c r="G87" s="19">
        <f t="shared" si="29"/>
        <v>0</v>
      </c>
      <c r="H87" s="19">
        <f t="shared" si="29"/>
        <v>0</v>
      </c>
      <c r="I87" s="19">
        <f t="shared" si="29"/>
        <v>0</v>
      </c>
      <c r="J87" s="19">
        <f t="shared" si="29"/>
        <v>0</v>
      </c>
      <c r="K87" s="19">
        <f t="shared" si="29"/>
        <v>0</v>
      </c>
      <c r="L87" s="19">
        <f t="shared" si="29"/>
        <v>0</v>
      </c>
      <c r="M87" s="19">
        <f t="shared" si="4"/>
        <v>125</v>
      </c>
      <c r="N87" s="20" t="s">
        <v>5</v>
      </c>
      <c r="O87" s="3"/>
      <c r="Q87" s="3"/>
    </row>
    <row r="88" spans="1:17" s="8" customFormat="1" ht="18.75" customHeight="1" x14ac:dyDescent="0.25">
      <c r="A88" s="46">
        <v>12</v>
      </c>
      <c r="B88" s="47" t="s">
        <v>8</v>
      </c>
      <c r="C88" s="41" t="s">
        <v>54</v>
      </c>
      <c r="D88" s="41" t="s">
        <v>13</v>
      </c>
      <c r="E88" s="19">
        <f>SUM(E89:E92)</f>
        <v>125</v>
      </c>
      <c r="F88" s="19">
        <f t="shared" ref="F88:L88" si="30">SUM(F89:F92)</f>
        <v>0</v>
      </c>
      <c r="G88" s="19">
        <f t="shared" si="30"/>
        <v>0</v>
      </c>
      <c r="H88" s="19">
        <f t="shared" si="30"/>
        <v>0</v>
      </c>
      <c r="I88" s="19">
        <f t="shared" si="30"/>
        <v>0</v>
      </c>
      <c r="J88" s="19">
        <f t="shared" si="30"/>
        <v>0</v>
      </c>
      <c r="K88" s="19">
        <f t="shared" si="30"/>
        <v>0</v>
      </c>
      <c r="L88" s="19">
        <f t="shared" si="30"/>
        <v>0</v>
      </c>
      <c r="M88" s="19">
        <f t="shared" ref="M88:M92" si="31">SUM(E88:L88)</f>
        <v>125</v>
      </c>
      <c r="N88" s="26" t="s">
        <v>2</v>
      </c>
      <c r="O88" s="7"/>
      <c r="Q88" s="7"/>
    </row>
    <row r="89" spans="1:17" s="8" customFormat="1" ht="37.5" x14ac:dyDescent="0.25">
      <c r="A89" s="46"/>
      <c r="B89" s="47"/>
      <c r="C89" s="49"/>
      <c r="D89" s="41"/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f t="shared" si="31"/>
        <v>0</v>
      </c>
      <c r="N89" s="20" t="s">
        <v>3</v>
      </c>
      <c r="O89" s="7"/>
      <c r="Q89" s="7"/>
    </row>
    <row r="90" spans="1:17" s="8" customFormat="1" ht="18.75" x14ac:dyDescent="0.25">
      <c r="A90" s="46"/>
      <c r="B90" s="47"/>
      <c r="C90" s="49"/>
      <c r="D90" s="41"/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f t="shared" si="31"/>
        <v>0</v>
      </c>
      <c r="N90" s="26" t="s">
        <v>4</v>
      </c>
      <c r="O90" s="7"/>
      <c r="Q90" s="7"/>
    </row>
    <row r="91" spans="1:17" s="8" customFormat="1" ht="18.75" x14ac:dyDescent="0.3">
      <c r="A91" s="46"/>
      <c r="B91" s="47"/>
      <c r="C91" s="49"/>
      <c r="D91" s="41"/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f t="shared" si="31"/>
        <v>0</v>
      </c>
      <c r="N91" s="22" t="s">
        <v>36</v>
      </c>
      <c r="O91" s="7"/>
      <c r="Q91" s="7"/>
    </row>
    <row r="92" spans="1:17" s="8" customFormat="1" ht="46.5" customHeight="1" x14ac:dyDescent="0.25">
      <c r="A92" s="46"/>
      <c r="B92" s="47"/>
      <c r="C92" s="49"/>
      <c r="D92" s="41"/>
      <c r="E92" s="19">
        <v>125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f t="shared" si="31"/>
        <v>125</v>
      </c>
      <c r="N92" s="27" t="s">
        <v>5</v>
      </c>
      <c r="O92" s="7"/>
      <c r="Q92" s="7"/>
    </row>
    <row r="93" spans="1:17" s="4" customFormat="1" ht="43.5" customHeight="1" x14ac:dyDescent="0.3">
      <c r="A93" s="66" t="s">
        <v>56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1:17" ht="47.25" customHeight="1" x14ac:dyDescent="0.25">
      <c r="A94" s="65" t="s">
        <v>57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1"/>
    </row>
    <row r="95" spans="1:17" ht="23.25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7" ht="23.25" x14ac:dyDescent="0.25">
      <c r="A96" s="28"/>
      <c r="B96" s="28"/>
      <c r="C96" s="28"/>
      <c r="D96" s="28"/>
      <c r="E96" s="28" t="s">
        <v>19</v>
      </c>
      <c r="F96" s="28" t="s">
        <v>19</v>
      </c>
      <c r="G96" s="28" t="s">
        <v>19</v>
      </c>
      <c r="H96" s="28" t="s">
        <v>19</v>
      </c>
      <c r="I96" s="28" t="s">
        <v>19</v>
      </c>
      <c r="J96" s="28"/>
      <c r="K96" s="28"/>
      <c r="L96" s="28"/>
      <c r="M96" s="28"/>
      <c r="N96" s="28"/>
    </row>
  </sheetData>
  <mergeCells count="75">
    <mergeCell ref="A15:N15"/>
    <mergeCell ref="A16:N16"/>
    <mergeCell ref="N19:N21"/>
    <mergeCell ref="A19:A21"/>
    <mergeCell ref="B19:B21"/>
    <mergeCell ref="H20:H21"/>
    <mergeCell ref="I20:I21"/>
    <mergeCell ref="M20:M21"/>
    <mergeCell ref="G20:G21"/>
    <mergeCell ref="D19:D21"/>
    <mergeCell ref="C19:C21"/>
    <mergeCell ref="J20:J21"/>
    <mergeCell ref="L20:L21"/>
    <mergeCell ref="E19:M19"/>
    <mergeCell ref="B43:B44"/>
    <mergeCell ref="B45:B47"/>
    <mergeCell ref="C45:C47"/>
    <mergeCell ref="C33:C37"/>
    <mergeCell ref="C43:C44"/>
    <mergeCell ref="D28:D32"/>
    <mergeCell ref="D33:D37"/>
    <mergeCell ref="D38:D42"/>
    <mergeCell ref="D45:D47"/>
    <mergeCell ref="D43:D44"/>
    <mergeCell ref="D83:D87"/>
    <mergeCell ref="D63:D67"/>
    <mergeCell ref="C48:C52"/>
    <mergeCell ref="D48:D52"/>
    <mergeCell ref="D53:D57"/>
    <mergeCell ref="C53:C57"/>
    <mergeCell ref="C58:C62"/>
    <mergeCell ref="D58:D62"/>
    <mergeCell ref="D68:D72"/>
    <mergeCell ref="D73:D77"/>
    <mergeCell ref="D78:D82"/>
    <mergeCell ref="B83:B87"/>
    <mergeCell ref="A83:A87"/>
    <mergeCell ref="B63:B72"/>
    <mergeCell ref="A63:A72"/>
    <mergeCell ref="C83:C87"/>
    <mergeCell ref="A73:A82"/>
    <mergeCell ref="B73:B82"/>
    <mergeCell ref="C63:C67"/>
    <mergeCell ref="C68:C72"/>
    <mergeCell ref="C73:C77"/>
    <mergeCell ref="C78:C82"/>
    <mergeCell ref="A94:N94"/>
    <mergeCell ref="C88:C92"/>
    <mergeCell ref="D88:D92"/>
    <mergeCell ref="A88:A92"/>
    <mergeCell ref="B88:B92"/>
    <mergeCell ref="A93:N93"/>
    <mergeCell ref="A58:A62"/>
    <mergeCell ref="B58:B62"/>
    <mergeCell ref="C28:C32"/>
    <mergeCell ref="A38:A42"/>
    <mergeCell ref="B38:B42"/>
    <mergeCell ref="C38:C42"/>
    <mergeCell ref="B28:B32"/>
    <mergeCell ref="A28:A32"/>
    <mergeCell ref="B33:B37"/>
    <mergeCell ref="B48:B52"/>
    <mergeCell ref="A48:A52"/>
    <mergeCell ref="A53:A57"/>
    <mergeCell ref="B53:B57"/>
    <mergeCell ref="A33:A37"/>
    <mergeCell ref="A43:A44"/>
    <mergeCell ref="A45:A47"/>
    <mergeCell ref="A23:A27"/>
    <mergeCell ref="B23:B27"/>
    <mergeCell ref="C23:C27"/>
    <mergeCell ref="D23:D26"/>
    <mergeCell ref="K20:K21"/>
    <mergeCell ref="E20:E21"/>
    <mergeCell ref="F20:F21"/>
  </mergeCells>
  <printOptions horizontalCentered="1" verticalCentered="1"/>
  <pageMargins left="0.70866141732283461" right="0.70866141732283461" top="0.74803149606299213" bottom="0.59055118110236215" header="0.31496062992125984" footer="0.31496062992125984"/>
  <pageSetup paperSize="9" scale="63" fitToHeight="0" orientation="landscape" r:id="rId1"/>
  <headerFooter differentFirst="1">
    <oddHeader>&amp;R&amp;"Times New Roman,обычный"&amp;14&amp;P</oddHeader>
  </headerFooter>
  <rowBreaks count="3" manualBreakCount="3">
    <brk id="44" max="12" man="1"/>
    <brk id="62" max="17" man="1"/>
    <brk id="8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ОКК</vt:lpstr>
      <vt:lpstr>Лист1</vt:lpstr>
      <vt:lpstr>Лист1!Заголовки_для_печати</vt:lpstr>
      <vt:lpstr>ОКК!Заголовки_для_печати</vt:lpstr>
      <vt:lpstr>Лист1!Область_печати</vt:lpstr>
      <vt:lpstr>ОКК!Область_печати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Glotov</dc:creator>
  <cp:lastModifiedBy>Макаров</cp:lastModifiedBy>
  <cp:lastPrinted>2023-03-23T02:35:26Z</cp:lastPrinted>
  <dcterms:created xsi:type="dcterms:W3CDTF">2018-04-11T12:12:06Z</dcterms:created>
  <dcterms:modified xsi:type="dcterms:W3CDTF">2023-03-31T08:30:20Z</dcterms:modified>
</cp:coreProperties>
</file>